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5" windowWidth="15135" windowHeight="1905"/>
  </bookViews>
  <sheets>
    <sheet name="Instructions" sheetId="8" r:id="rId1"/>
    <sheet name="1 tenth acre stats" sheetId="7" r:id="rId2"/>
  </sheets>
  <definedNames>
    <definedName name="_xlnm.Print_Area" localSheetId="1">'1 tenth acre stats'!$A$1:$S$54</definedName>
  </definedNames>
  <calcPr calcId="145621"/>
</workbook>
</file>

<file path=xl/calcChain.xml><?xml version="1.0" encoding="utf-8"?>
<calcChain xmlns="http://schemas.openxmlformats.org/spreadsheetml/2006/main">
  <c r="A1" i="7" l="1"/>
  <c r="B2" i="7"/>
  <c r="B5" i="7" s="1"/>
  <c r="N6" i="7"/>
  <c r="D6" i="7"/>
  <c r="B6" i="7" s="1"/>
  <c r="N7" i="7"/>
  <c r="N8" i="7" s="1"/>
  <c r="L8" i="7" l="1"/>
  <c r="N9" i="7"/>
  <c r="L7" i="7"/>
  <c r="D7" i="7"/>
  <c r="D8" i="7" s="1"/>
  <c r="L2" i="7"/>
  <c r="B7" i="7"/>
  <c r="L5" i="7"/>
  <c r="L6" i="7"/>
  <c r="D9" i="7" l="1"/>
  <c r="B8" i="7"/>
  <c r="L9" i="7"/>
  <c r="N10" i="7"/>
  <c r="D10" i="7" l="1"/>
  <c r="B9" i="7"/>
  <c r="L10" i="7"/>
  <c r="N11" i="7"/>
  <c r="D11" i="7" l="1"/>
  <c r="B10" i="7"/>
  <c r="L11" i="7"/>
  <c r="N12" i="7"/>
  <c r="D12" i="7" l="1"/>
  <c r="B11" i="7"/>
  <c r="N13" i="7"/>
  <c r="L12" i="7"/>
  <c r="D13" i="7" l="1"/>
  <c r="B12" i="7"/>
  <c r="L13" i="7"/>
  <c r="N14" i="7"/>
  <c r="D14" i="7" l="1"/>
  <c r="B13" i="7"/>
  <c r="L14" i="7"/>
  <c r="N15" i="7"/>
  <c r="D15" i="7" l="1"/>
  <c r="B14" i="7"/>
  <c r="N16" i="7"/>
  <c r="L15" i="7"/>
  <c r="D16" i="7" l="1"/>
  <c r="B15" i="7"/>
  <c r="L16" i="7"/>
  <c r="N17" i="7"/>
  <c r="D17" i="7" l="1"/>
  <c r="B16" i="7"/>
  <c r="L17" i="7"/>
  <c r="N18" i="7"/>
  <c r="D18" i="7" l="1"/>
  <c r="B17" i="7"/>
  <c r="L18" i="7"/>
  <c r="N19" i="7"/>
  <c r="D19" i="7" l="1"/>
  <c r="B18" i="7"/>
  <c r="L19" i="7"/>
  <c r="N20" i="7"/>
  <c r="D20" i="7" l="1"/>
  <c r="B19" i="7"/>
  <c r="N21" i="7"/>
  <c r="L20" i="7"/>
  <c r="D21" i="7" l="1"/>
  <c r="B20" i="7"/>
  <c r="L21" i="7"/>
  <c r="N22" i="7"/>
  <c r="D22" i="7" l="1"/>
  <c r="B21" i="7"/>
  <c r="L22" i="7"/>
  <c r="N23" i="7"/>
  <c r="D23" i="7" l="1"/>
  <c r="B22" i="7"/>
  <c r="N24" i="7"/>
  <c r="L23" i="7"/>
  <c r="L24" i="7" l="1"/>
  <c r="N25" i="7"/>
  <c r="D24" i="7"/>
  <c r="B23" i="7"/>
  <c r="D25" i="7" l="1"/>
  <c r="B24" i="7"/>
  <c r="L25" i="7"/>
  <c r="N26" i="7"/>
  <c r="L26" i="7" l="1"/>
  <c r="N27" i="7"/>
  <c r="D26" i="7"/>
  <c r="B25" i="7"/>
  <c r="D27" i="7" l="1"/>
  <c r="B26" i="7"/>
  <c r="L27" i="7"/>
  <c r="N28" i="7"/>
  <c r="N29" i="7" l="1"/>
  <c r="L28" i="7"/>
  <c r="D28" i="7"/>
  <c r="B27" i="7"/>
  <c r="D29" i="7" l="1"/>
  <c r="B28" i="7"/>
  <c r="L29" i="7"/>
  <c r="N30" i="7"/>
  <c r="L30" i="7" l="1"/>
  <c r="N31" i="7"/>
  <c r="D30" i="7"/>
  <c r="B29" i="7"/>
  <c r="D31" i="7" l="1"/>
  <c r="B30" i="7"/>
  <c r="N32" i="7"/>
  <c r="L31" i="7"/>
  <c r="L32" i="7" l="1"/>
  <c r="N33" i="7"/>
  <c r="D32" i="7"/>
  <c r="B31" i="7"/>
  <c r="D33" i="7" l="1"/>
  <c r="B32" i="7"/>
  <c r="L33" i="7"/>
  <c r="N34" i="7"/>
  <c r="L34" i="7" l="1"/>
  <c r="N35" i="7"/>
  <c r="D34" i="7"/>
  <c r="B33" i="7"/>
  <c r="D35" i="7" l="1"/>
  <c r="B34" i="7"/>
  <c r="L35" i="7"/>
  <c r="N36" i="7"/>
  <c r="D36" i="7" l="1"/>
  <c r="B35" i="7"/>
  <c r="N37" i="7"/>
  <c r="L36" i="7"/>
  <c r="D37" i="7" l="1"/>
  <c r="B36" i="7"/>
  <c r="L37" i="7"/>
  <c r="N38" i="7"/>
  <c r="D38" i="7" l="1"/>
  <c r="B37" i="7"/>
  <c r="L38" i="7"/>
  <c r="N39" i="7"/>
  <c r="D39" i="7" l="1"/>
  <c r="B38" i="7"/>
  <c r="L39" i="7"/>
  <c r="N40" i="7"/>
  <c r="D40" i="7" l="1"/>
  <c r="B39" i="7"/>
  <c r="N41" i="7"/>
  <c r="L40" i="7"/>
  <c r="N42" i="7" l="1"/>
  <c r="L41" i="7"/>
  <c r="D41" i="7"/>
  <c r="B40" i="7"/>
  <c r="N43" i="7" l="1"/>
  <c r="L42" i="7"/>
  <c r="D42" i="7"/>
  <c r="B41" i="7"/>
  <c r="D43" i="7" l="1"/>
  <c r="B42" i="7"/>
  <c r="N44" i="7"/>
  <c r="L43" i="7"/>
  <c r="D44" i="7" l="1"/>
  <c r="B43" i="7"/>
  <c r="N45" i="7"/>
  <c r="L44" i="7"/>
  <c r="D45" i="7" l="1"/>
  <c r="B44" i="7"/>
  <c r="N46" i="7"/>
  <c r="L45" i="7"/>
  <c r="D46" i="7" l="1"/>
  <c r="B45" i="7"/>
  <c r="N47" i="7"/>
  <c r="L46" i="7"/>
  <c r="N48" i="7" l="1"/>
  <c r="L47" i="7"/>
  <c r="D47" i="7"/>
  <c r="B46" i="7"/>
  <c r="D48" i="7" l="1"/>
  <c r="B47" i="7"/>
  <c r="N49" i="7"/>
  <c r="L48" i="7"/>
  <c r="N50" i="7" l="1"/>
  <c r="L49" i="7"/>
  <c r="D49" i="7"/>
  <c r="B48" i="7"/>
  <c r="D50" i="7" l="1"/>
  <c r="B49" i="7"/>
  <c r="N51" i="7"/>
  <c r="L50" i="7"/>
  <c r="N52" i="7" l="1"/>
  <c r="L51" i="7"/>
  <c r="D51" i="7"/>
  <c r="B50" i="7"/>
  <c r="D52" i="7" l="1"/>
  <c r="B51" i="7"/>
  <c r="N53" i="7"/>
  <c r="L52" i="7"/>
  <c r="N54" i="7" l="1"/>
  <c r="L53" i="7"/>
  <c r="D53" i="7"/>
  <c r="B52" i="7"/>
  <c r="D54" i="7" l="1"/>
  <c r="B53" i="7"/>
  <c r="R5" i="7"/>
  <c r="L54" i="7"/>
  <c r="H5" i="7" l="1"/>
  <c r="B54" i="7"/>
  <c r="R6" i="7"/>
  <c r="P5" i="7"/>
  <c r="H6" i="7" l="1"/>
  <c r="F5" i="7"/>
  <c r="R7" i="7"/>
  <c r="P6" i="7"/>
  <c r="H7" i="7" l="1"/>
  <c r="F6" i="7"/>
  <c r="R8" i="7"/>
  <c r="P7" i="7"/>
  <c r="H8" i="7" l="1"/>
  <c r="F7" i="7"/>
  <c r="R9" i="7"/>
  <c r="P8" i="7"/>
  <c r="H9" i="7" l="1"/>
  <c r="F8" i="7"/>
  <c r="R10" i="7"/>
  <c r="P9" i="7"/>
  <c r="R11" i="7" l="1"/>
  <c r="P10" i="7"/>
  <c r="H10" i="7"/>
  <c r="F9" i="7"/>
  <c r="R12" i="7" l="1"/>
  <c r="P11" i="7"/>
  <c r="H11" i="7"/>
  <c r="F10" i="7"/>
  <c r="H12" i="7" l="1"/>
  <c r="F11" i="7"/>
  <c r="R13" i="7"/>
  <c r="P12" i="7"/>
  <c r="H13" i="7" l="1"/>
  <c r="F12" i="7"/>
  <c r="R14" i="7"/>
  <c r="P13" i="7"/>
  <c r="P14" i="7" l="1"/>
  <c r="R15" i="7"/>
  <c r="H14" i="7"/>
  <c r="F13" i="7"/>
  <c r="R16" i="7" l="1"/>
  <c r="P15" i="7"/>
  <c r="F14" i="7"/>
  <c r="H15" i="7"/>
  <c r="F15" i="7" l="1"/>
  <c r="H16" i="7"/>
  <c r="P16" i="7"/>
  <c r="R17" i="7"/>
  <c r="H17" i="7" l="1"/>
  <c r="F16" i="7"/>
  <c r="R18" i="7"/>
  <c r="P17" i="7"/>
  <c r="P18" i="7" l="1"/>
  <c r="R19" i="7"/>
  <c r="F17" i="7"/>
  <c r="H18" i="7"/>
  <c r="R20" i="7" l="1"/>
  <c r="P19" i="7"/>
  <c r="H19" i="7"/>
  <c r="F18" i="7"/>
  <c r="F19" i="7" l="1"/>
  <c r="H20" i="7"/>
  <c r="P20" i="7"/>
  <c r="R21" i="7"/>
  <c r="H21" i="7" l="1"/>
  <c r="F20" i="7"/>
  <c r="R22" i="7"/>
  <c r="P21" i="7"/>
  <c r="P22" i="7" l="1"/>
  <c r="R23" i="7"/>
  <c r="F21" i="7"/>
  <c r="H22" i="7"/>
  <c r="H23" i="7" l="1"/>
  <c r="F22" i="7"/>
  <c r="R24" i="7"/>
  <c r="P23" i="7"/>
  <c r="F23" i="7" l="1"/>
  <c r="H24" i="7"/>
  <c r="P24" i="7"/>
  <c r="R25" i="7"/>
  <c r="R26" i="7" l="1"/>
  <c r="P25" i="7"/>
  <c r="H25" i="7"/>
  <c r="F24" i="7"/>
  <c r="F25" i="7" l="1"/>
  <c r="H26" i="7"/>
  <c r="P26" i="7"/>
  <c r="R27" i="7"/>
  <c r="H27" i="7" l="1"/>
  <c r="F26" i="7"/>
  <c r="R28" i="7"/>
  <c r="P27" i="7"/>
  <c r="P28" i="7" l="1"/>
  <c r="R29" i="7"/>
  <c r="F27" i="7"/>
  <c r="H28" i="7"/>
  <c r="R30" i="7" l="1"/>
  <c r="P29" i="7"/>
  <c r="H29" i="7"/>
  <c r="F28" i="7"/>
  <c r="F29" i="7" l="1"/>
  <c r="H30" i="7"/>
  <c r="P30" i="7"/>
  <c r="R31" i="7"/>
  <c r="H31" i="7" l="1"/>
  <c r="F30" i="7"/>
  <c r="P31" i="7"/>
  <c r="R32" i="7"/>
  <c r="P32" i="7" l="1"/>
  <c r="R33" i="7"/>
  <c r="F31" i="7"/>
  <c r="H32" i="7"/>
  <c r="P33" i="7" l="1"/>
  <c r="R34" i="7"/>
  <c r="F32" i="7"/>
  <c r="H33" i="7"/>
  <c r="P34" i="7" l="1"/>
  <c r="R35" i="7"/>
  <c r="F33" i="7"/>
  <c r="H34" i="7"/>
  <c r="P35" i="7" l="1"/>
  <c r="R36" i="7"/>
  <c r="F34" i="7"/>
  <c r="H35" i="7"/>
  <c r="P36" i="7" l="1"/>
  <c r="R37" i="7"/>
  <c r="F35" i="7"/>
  <c r="H36" i="7"/>
  <c r="P37" i="7" l="1"/>
  <c r="R38" i="7"/>
  <c r="F36" i="7"/>
  <c r="H37" i="7"/>
  <c r="P38" i="7" l="1"/>
  <c r="R39" i="7"/>
  <c r="F37" i="7"/>
  <c r="H38" i="7"/>
  <c r="P39" i="7" l="1"/>
  <c r="R40" i="7"/>
  <c r="F38" i="7"/>
  <c r="H39" i="7"/>
  <c r="P40" i="7" l="1"/>
  <c r="R41" i="7"/>
  <c r="F39" i="7"/>
  <c r="H40" i="7"/>
  <c r="P41" i="7" l="1"/>
  <c r="R42" i="7"/>
  <c r="F40" i="7"/>
  <c r="H41" i="7"/>
  <c r="P42" i="7" l="1"/>
  <c r="R43" i="7"/>
  <c r="F41" i="7"/>
  <c r="H42" i="7"/>
  <c r="P43" i="7" l="1"/>
  <c r="R44" i="7"/>
  <c r="F42" i="7"/>
  <c r="H43" i="7"/>
  <c r="P44" i="7" l="1"/>
  <c r="R45" i="7"/>
  <c r="F43" i="7"/>
  <c r="H44" i="7"/>
  <c r="P45" i="7" l="1"/>
  <c r="R46" i="7"/>
  <c r="F44" i="7"/>
  <c r="H45" i="7"/>
  <c r="P46" i="7" l="1"/>
  <c r="R47" i="7"/>
  <c r="F45" i="7"/>
  <c r="H46" i="7"/>
  <c r="P47" i="7" l="1"/>
  <c r="R48" i="7"/>
  <c r="F46" i="7"/>
  <c r="H47" i="7"/>
  <c r="P48" i="7" l="1"/>
  <c r="R49" i="7"/>
  <c r="F47" i="7"/>
  <c r="H48" i="7"/>
  <c r="P49" i="7" l="1"/>
  <c r="R50" i="7"/>
  <c r="F48" i="7"/>
  <c r="H49" i="7"/>
  <c r="P50" i="7" l="1"/>
  <c r="R51" i="7"/>
  <c r="F49" i="7"/>
  <c r="H50" i="7"/>
  <c r="P51" i="7" l="1"/>
  <c r="R52" i="7"/>
  <c r="F50" i="7"/>
  <c r="H51" i="7"/>
  <c r="F51" i="7" l="1"/>
  <c r="H52" i="7"/>
  <c r="P52" i="7"/>
  <c r="R53" i="7"/>
  <c r="F52" i="7" l="1"/>
  <c r="H53" i="7"/>
  <c r="P53" i="7"/>
  <c r="R54" i="7"/>
  <c r="P54" i="7" s="1"/>
  <c r="H54" i="7" l="1"/>
  <c r="F54" i="7" s="1"/>
  <c r="F53" i="7"/>
</calcChain>
</file>

<file path=xl/sharedStrings.xml><?xml version="1.0" encoding="utf-8"?>
<sst xmlns="http://schemas.openxmlformats.org/spreadsheetml/2006/main" count="222" uniqueCount="18">
  <si>
    <t>=</t>
  </si>
  <si>
    <t>Dots</t>
  </si>
  <si>
    <t>Area</t>
  </si>
  <si>
    <t>total dots/plot</t>
  </si>
  <si>
    <t>small squares/plot</t>
  </si>
  <si>
    <t>small sqrs</t>
  </si>
  <si>
    <t>1. Count the number of dots within the plot circle.</t>
  </si>
  <si>
    <t>2. Enter the number of dots here:</t>
  </si>
  <si>
    <t>To calibrate the DOT grid calculator, place an English Dot Grid over the boundary of a plot circle printed onto a aerial photo of the plot and:</t>
  </si>
  <si>
    <t>Enter the size plots used (1/10 acre, 1/6 acre, etc.)</t>
  </si>
  <si>
    <t>1/10 acre</t>
  </si>
  <si>
    <t>If printing to a specific scale, enter that here:</t>
  </si>
  <si>
    <t>1:200</t>
  </si>
  <si>
    <t>The second table allows counting of English Dot Grid squares rather than dots.</t>
  </si>
  <si>
    <t xml:space="preserve">Instructions for calibrating an English Dot Grid for use with aerial plot photos </t>
  </si>
  <si>
    <t>To use the grid calculator, lay the dot grid over the photo with the plot circle printed on it and count the dots within each landcover type. Find that number in the first column of the table. The number in the second column represents the % plot area that landcover combrises.</t>
  </si>
  <si>
    <t>Note: The Dot Grid values on the following page will work regardless of the mathematical scale of the photo 
(i.e. 1 unit on photo = X units on ground).</t>
  </si>
  <si>
    <t>However, the grid may need to be recalibrated for different printers since they each may enlarge or shrink a print differently. It's best to use the same printer to print all plot photos, or calibrate the printers by shrinking or enlarging until the same number of inches on the paper equal the same number of units on the ground. Use a ruler to check.</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</si>
</sst>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color theme="1"/>
      <name val="Arial"/>
      <family val="2"/>
    </font>
    <font>
      <b/>
      <sz val="10"/>
      <color indexed="8"/>
      <name val="Arial"/>
      <family val="2"/>
    </font>
    <font>
      <b/>
      <sz val="14"/>
      <color indexed="8"/>
      <name val="Arial"/>
      <family val="2"/>
    </font>
    <font>
      <sz val="8"/>
      <name val="Arial"/>
      <family val="2"/>
    </font>
    <font>
      <b/>
      <sz val="12"/>
      <color theme="1"/>
      <name val="Arial"/>
      <family val="2"/>
    </font>
    <font>
      <sz val="12"/>
      <color theme="1"/>
      <name val="Arial"/>
      <family val="2"/>
    </font>
  </fonts>
  <fills count="5">
    <fill>
      <patternFill patternType="none"/>
    </fill>
    <fill>
      <patternFill patternType="gray125"/>
    </fill>
    <fill>
      <patternFill patternType="solid">
        <fgColor indexed="11"/>
        <bgColor indexed="64"/>
      </patternFill>
    </fill>
    <fill>
      <patternFill patternType="solid">
        <fgColor indexed="23"/>
        <bgColor indexed="64"/>
      </patternFill>
    </fill>
    <fill>
      <patternFill patternType="solid">
        <fgColor indexed="44"/>
        <bgColor indexed="64"/>
      </patternFill>
    </fill>
  </fills>
  <borders count="6">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style="medium">
        <color rgb="FFFF0000"/>
      </left>
      <right style="medium">
        <color rgb="FFFF0000"/>
      </right>
      <top style="medium">
        <color rgb="FFFF0000"/>
      </top>
      <bottom style="medium">
        <color rgb="FFFF0000"/>
      </bottom>
      <diagonal/>
    </border>
    <border>
      <left style="thick">
        <color rgb="FFFF0000"/>
      </left>
      <right style="thick">
        <color rgb="FFFF0000"/>
      </right>
      <top style="thick">
        <color rgb="FFFF0000"/>
      </top>
      <bottom style="thick">
        <color rgb="FFFF0000"/>
      </bottom>
      <diagonal/>
    </border>
  </borders>
  <cellStyleXfs count="1">
    <xf numFmtId="0" fontId="0" fillId="0" borderId="0"/>
  </cellStyleXfs>
  <cellXfs count="47">
    <xf numFmtId="0" fontId="0" fillId="0" borderId="0" xfId="0"/>
    <xf numFmtId="0" fontId="0" fillId="2" borderId="1" xfId="0" applyFill="1" applyBorder="1" applyAlignment="1">
      <alignment horizontal="center" vertical="center"/>
    </xf>
    <xf numFmtId="9" fontId="0" fillId="2" borderId="1" xfId="0" applyNumberFormat="1" applyFill="1" applyBorder="1" applyAlignment="1">
      <alignment vertical="center"/>
    </xf>
    <xf numFmtId="0" fontId="0" fillId="3" borderId="1" xfId="0" applyFill="1" applyBorder="1" applyAlignment="1">
      <alignment vertical="center"/>
    </xf>
    <xf numFmtId="0" fontId="0" fillId="0" borderId="0" xfId="0" applyAlignment="1">
      <alignment vertical="center"/>
    </xf>
    <xf numFmtId="0" fontId="0" fillId="4" borderId="0" xfId="0" applyFont="1" applyFill="1" applyBorder="1" applyAlignment="1">
      <alignment horizontal="center" vertical="center"/>
    </xf>
    <xf numFmtId="0" fontId="0" fillId="4" borderId="0" xfId="0" applyFill="1" applyBorder="1" applyAlignment="1">
      <alignment horizontal="center" vertical="center"/>
    </xf>
    <xf numFmtId="9" fontId="0" fillId="4" borderId="0" xfId="0" applyNumberFormat="1" applyFont="1" applyFill="1" applyBorder="1" applyAlignment="1">
      <alignment horizontal="right" vertical="center"/>
    </xf>
    <xf numFmtId="0" fontId="0" fillId="3" borderId="0" xfId="0" applyFont="1" applyFill="1" applyBorder="1" applyAlignment="1">
      <alignment vertical="center"/>
    </xf>
    <xf numFmtId="0" fontId="0" fillId="2" borderId="0" xfId="0" applyFill="1" applyBorder="1" applyAlignment="1">
      <alignment horizontal="center" vertical="center"/>
    </xf>
    <xf numFmtId="9" fontId="0" fillId="2" borderId="0" xfId="0" applyNumberFormat="1" applyFill="1" applyBorder="1" applyAlignment="1">
      <alignment horizontal="right" vertical="center"/>
    </xf>
    <xf numFmtId="0" fontId="0" fillId="3" borderId="0" xfId="0" applyFill="1" applyBorder="1" applyAlignment="1">
      <alignment vertical="center"/>
    </xf>
    <xf numFmtId="0" fontId="0" fillId="2" borderId="2" xfId="0" applyFill="1" applyBorder="1" applyAlignment="1">
      <alignment horizontal="center" vertical="center"/>
    </xf>
    <xf numFmtId="9" fontId="0" fillId="2" borderId="2" xfId="0" applyNumberFormat="1" applyFill="1" applyBorder="1" applyAlignment="1">
      <alignment horizontal="right" vertical="center"/>
    </xf>
    <xf numFmtId="9" fontId="0" fillId="4" borderId="0" xfId="0" applyNumberFormat="1" applyFont="1" applyFill="1" applyAlignment="1">
      <alignment horizontal="right" vertical="center"/>
    </xf>
    <xf numFmtId="9" fontId="0" fillId="2" borderId="0" xfId="0" applyNumberFormat="1" applyFill="1" applyAlignment="1">
      <alignment horizontal="right" vertical="center"/>
    </xf>
    <xf numFmtId="9" fontId="0" fillId="2" borderId="1" xfId="0" applyNumberFormat="1" applyFill="1" applyBorder="1" applyAlignment="1">
      <alignment horizontal="right" vertical="center"/>
    </xf>
    <xf numFmtId="0" fontId="0" fillId="4" borderId="1" xfId="0" applyFont="1" applyFill="1" applyBorder="1" applyAlignment="1">
      <alignment horizontal="center" vertical="center"/>
    </xf>
    <xf numFmtId="9" fontId="0" fillId="4" borderId="1" xfId="0" applyNumberFormat="1" applyFont="1" applyFill="1" applyBorder="1" applyAlignment="1">
      <alignment horizontal="right" vertical="center"/>
    </xf>
    <xf numFmtId="0" fontId="0" fillId="4" borderId="2" xfId="0" applyFont="1" applyFill="1" applyBorder="1" applyAlignment="1">
      <alignment horizontal="center" vertical="center"/>
    </xf>
    <xf numFmtId="9" fontId="0" fillId="4" borderId="2" xfId="0" applyNumberFormat="1" applyFont="1" applyFill="1" applyBorder="1" applyAlignment="1">
      <alignment horizontal="right" vertical="center"/>
    </xf>
    <xf numFmtId="0" fontId="0" fillId="3" borderId="2" xfId="0" applyFont="1" applyFill="1" applyBorder="1" applyAlignment="1">
      <alignment vertical="center"/>
    </xf>
    <xf numFmtId="0" fontId="0" fillId="0" borderId="0" xfId="0" applyFont="1" applyFill="1" applyBorder="1" applyAlignment="1">
      <alignment vertical="center"/>
    </xf>
    <xf numFmtId="0" fontId="0" fillId="0" borderId="0" xfId="0" applyFill="1" applyBorder="1" applyAlignment="1">
      <alignment vertical="center"/>
    </xf>
    <xf numFmtId="0" fontId="1" fillId="0" borderId="0" xfId="0" applyFont="1" applyAlignment="1">
      <alignment horizontal="center" vertical="center" wrapText="1"/>
    </xf>
    <xf numFmtId="0" fontId="0" fillId="0" borderId="0" xfId="0" applyBorder="1"/>
    <xf numFmtId="0" fontId="1" fillId="0" borderId="0" xfId="0" applyFont="1" applyAlignment="1">
      <alignment vertical="center"/>
    </xf>
    <xf numFmtId="0" fontId="1" fillId="0" borderId="0" xfId="0" applyFont="1" applyBorder="1" applyAlignment="1">
      <alignment vertical="center"/>
    </xf>
    <xf numFmtId="0" fontId="0" fillId="4" borderId="3" xfId="0" applyFont="1" applyFill="1" applyBorder="1" applyAlignment="1">
      <alignment horizontal="center" vertical="center"/>
    </xf>
    <xf numFmtId="0" fontId="0" fillId="4" borderId="3" xfId="0" applyFill="1" applyBorder="1" applyAlignment="1">
      <alignment horizontal="center" vertical="center"/>
    </xf>
    <xf numFmtId="9" fontId="0" fillId="4" borderId="3" xfId="0" applyNumberFormat="1" applyFont="1" applyFill="1" applyBorder="1" applyAlignment="1">
      <alignment horizontal="right" vertical="center"/>
    </xf>
    <xf numFmtId="3" fontId="0" fillId="2" borderId="1" xfId="0" applyNumberFormat="1" applyFill="1" applyBorder="1" applyAlignment="1">
      <alignment horizontal="center" vertical="center"/>
    </xf>
    <xf numFmtId="3" fontId="0" fillId="4" borderId="0" xfId="0" applyNumberFormat="1" applyFont="1" applyFill="1" applyBorder="1" applyAlignment="1">
      <alignment horizontal="center" vertical="center"/>
    </xf>
    <xf numFmtId="3" fontId="0" fillId="2" borderId="0" xfId="0" applyNumberFormat="1" applyFill="1" applyBorder="1" applyAlignment="1">
      <alignment horizontal="center" vertical="center"/>
    </xf>
    <xf numFmtId="3" fontId="0" fillId="2" borderId="2" xfId="0" applyNumberFormat="1" applyFill="1" applyBorder="1" applyAlignment="1">
      <alignment horizontal="center" vertical="center"/>
    </xf>
    <xf numFmtId="3" fontId="0" fillId="4" borderId="1" xfId="0" applyNumberFormat="1" applyFont="1" applyFill="1" applyBorder="1" applyAlignment="1">
      <alignment horizontal="center" vertical="center"/>
    </xf>
    <xf numFmtId="3" fontId="0" fillId="4" borderId="2" xfId="0" applyNumberFormat="1" applyFont="1" applyFill="1" applyBorder="1" applyAlignment="1">
      <alignment horizontal="center" vertical="center"/>
    </xf>
    <xf numFmtId="3" fontId="0" fillId="4" borderId="3" xfId="0" applyNumberFormat="1" applyFont="1" applyFill="1" applyBorder="1" applyAlignment="1">
      <alignment horizontal="center" vertical="center"/>
    </xf>
    <xf numFmtId="3" fontId="1" fillId="0" borderId="4" xfId="0" applyNumberFormat="1" applyFont="1" applyBorder="1" applyAlignment="1" applyProtection="1">
      <alignment vertical="center"/>
      <protection locked="0"/>
    </xf>
    <xf numFmtId="0" fontId="0" fillId="0" borderId="0" xfId="0" applyAlignment="1" applyProtection="1">
      <alignment vertical="center"/>
    </xf>
    <xf numFmtId="0" fontId="5" fillId="0" borderId="0" xfId="0" applyFont="1" applyAlignment="1">
      <alignment vertical="center"/>
    </xf>
    <xf numFmtId="0" fontId="5" fillId="0" borderId="5" xfId="0" applyFont="1" applyBorder="1" applyAlignment="1" applyProtection="1">
      <alignment vertical="center"/>
      <protection locked="0"/>
    </xf>
    <xf numFmtId="49" fontId="5" fillId="0" borderId="5" xfId="0" applyNumberFormat="1" applyFont="1" applyBorder="1" applyAlignment="1" applyProtection="1">
      <alignment vertical="center"/>
      <protection locked="0"/>
    </xf>
    <xf numFmtId="0" fontId="5" fillId="0" borderId="0" xfId="0" applyFont="1" applyBorder="1" applyAlignment="1">
      <alignment vertical="center"/>
    </xf>
    <xf numFmtId="0" fontId="5" fillId="0" borderId="0" xfId="0" applyFont="1" applyAlignment="1">
      <alignment vertical="center" wrapText="1"/>
    </xf>
    <xf numFmtId="0" fontId="4" fillId="0" borderId="0" xfId="0" applyFont="1" applyAlignment="1">
      <alignment horizontal="center" vertical="center"/>
    </xf>
    <xf numFmtId="0" fontId="2" fillId="0" borderId="0" xfId="0" applyFont="1" applyAlignment="1" applyProtection="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tabSelected="1" workbookViewId="0">
      <selection activeCell="A16" sqref="A16"/>
    </sheetView>
  </sheetViews>
  <sheetFormatPr defaultRowHeight="12.75" x14ac:dyDescent="0.2"/>
  <cols>
    <col min="1" max="1" width="33.5703125" style="4" customWidth="1"/>
    <col min="2" max="2" width="12.85546875" style="4" customWidth="1"/>
    <col min="3" max="3" width="9.28515625" style="4" customWidth="1"/>
    <col min="4" max="4" width="12.140625" style="4" customWidth="1"/>
    <col min="5" max="16384" width="9.140625" style="4"/>
  </cols>
  <sheetData>
    <row r="1" spans="1:10" ht="35.25" customHeight="1" thickBot="1" x14ac:dyDescent="0.25">
      <c r="A1" s="45" t="s">
        <v>14</v>
      </c>
      <c r="B1" s="45"/>
      <c r="C1" s="45"/>
      <c r="D1" s="45"/>
      <c r="E1" s="45"/>
      <c r="F1" s="45"/>
      <c r="G1" s="45"/>
      <c r="H1" s="45"/>
      <c r="I1" s="45"/>
      <c r="J1" s="45"/>
    </row>
    <row r="2" spans="1:10" s="40" customFormat="1" ht="16.5" thickTop="1" thickBot="1" x14ac:dyDescent="0.25">
      <c r="A2" s="40" t="s">
        <v>9</v>
      </c>
      <c r="D2" s="41" t="s">
        <v>10</v>
      </c>
    </row>
    <row r="3" spans="1:10" s="40" customFormat="1" ht="16.5" thickTop="1" thickBot="1" x14ac:dyDescent="0.25">
      <c r="A3" s="40" t="s">
        <v>11</v>
      </c>
      <c r="C3" s="42" t="s">
        <v>12</v>
      </c>
      <c r="D3" s="43"/>
    </row>
    <row r="4" spans="1:10" s="40" customFormat="1" ht="15.75" thickTop="1" x14ac:dyDescent="0.2"/>
    <row r="5" spans="1:10" s="40" customFormat="1" ht="34.5" customHeight="1" x14ac:dyDescent="0.2">
      <c r="A5" s="44" t="s">
        <v>8</v>
      </c>
      <c r="B5" s="44"/>
      <c r="C5" s="44"/>
      <c r="D5" s="44"/>
      <c r="E5" s="44"/>
      <c r="F5" s="44"/>
      <c r="G5" s="44"/>
      <c r="H5" s="44"/>
      <c r="I5" s="44"/>
    </row>
    <row r="6" spans="1:10" s="40" customFormat="1" ht="15.75" thickBot="1" x14ac:dyDescent="0.25">
      <c r="A6" s="40" t="s">
        <v>6</v>
      </c>
    </row>
    <row r="7" spans="1:10" s="40" customFormat="1" ht="16.5" thickTop="1" thickBot="1" x14ac:dyDescent="0.25">
      <c r="A7" s="40" t="s">
        <v>7</v>
      </c>
      <c r="B7" s="41">
        <v>608</v>
      </c>
    </row>
    <row r="8" spans="1:10" s="40" customFormat="1" ht="15.75" thickTop="1" x14ac:dyDescent="0.2"/>
    <row r="9" spans="1:10" s="40" customFormat="1" ht="40.5" customHeight="1" x14ac:dyDescent="0.2">
      <c r="A9" s="44" t="s">
        <v>16</v>
      </c>
      <c r="B9" s="44"/>
      <c r="C9" s="44"/>
      <c r="D9" s="44"/>
      <c r="E9" s="44"/>
      <c r="F9" s="44"/>
      <c r="G9" s="44"/>
      <c r="H9" s="44"/>
      <c r="I9" s="44"/>
    </row>
    <row r="10" spans="1:10" s="40" customFormat="1" ht="53.25" customHeight="1" x14ac:dyDescent="0.2">
      <c r="A10" s="44" t="s">
        <v>17</v>
      </c>
      <c r="B10" s="44"/>
      <c r="C10" s="44"/>
      <c r="D10" s="44"/>
      <c r="E10" s="44"/>
      <c r="F10" s="44"/>
      <c r="G10" s="44"/>
      <c r="H10" s="44"/>
      <c r="I10" s="44"/>
    </row>
    <row r="11" spans="1:10" s="40" customFormat="1" ht="15" x14ac:dyDescent="0.2"/>
    <row r="12" spans="1:10" s="40" customFormat="1" ht="60.75" customHeight="1" x14ac:dyDescent="0.2">
      <c r="A12" s="44" t="s">
        <v>15</v>
      </c>
      <c r="B12" s="44"/>
      <c r="C12" s="44"/>
      <c r="D12" s="44"/>
      <c r="E12" s="44"/>
      <c r="F12" s="44"/>
      <c r="G12" s="44"/>
      <c r="H12" s="44"/>
      <c r="I12" s="44"/>
    </row>
    <row r="13" spans="1:10" s="40" customFormat="1" ht="12.75" customHeight="1" x14ac:dyDescent="0.2"/>
    <row r="14" spans="1:10" s="40" customFormat="1" ht="15" x14ac:dyDescent="0.2">
      <c r="A14" s="40" t="s">
        <v>13</v>
      </c>
    </row>
  </sheetData>
  <mergeCells count="5">
    <mergeCell ref="A10:I10"/>
    <mergeCell ref="A1:J1"/>
    <mergeCell ref="A9:I9"/>
    <mergeCell ref="A5:I5"/>
    <mergeCell ref="A12:I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8"/>
  <sheetViews>
    <sheetView topLeftCell="A31" workbookViewId="0">
      <selection activeCell="A2" sqref="A2"/>
    </sheetView>
  </sheetViews>
  <sheetFormatPr defaultRowHeight="12.75" x14ac:dyDescent="0.2"/>
  <cols>
    <col min="1" max="1" width="1.140625" customWidth="1"/>
    <col min="2" max="2" width="5.42578125" customWidth="1"/>
    <col min="3" max="3" width="2.85546875" customWidth="1"/>
    <col min="4" max="4" width="5.28515625" customWidth="1"/>
    <col min="5" max="5" width="1.140625" customWidth="1"/>
    <col min="6" max="6" width="5.85546875" customWidth="1"/>
    <col min="7" max="7" width="2.7109375" customWidth="1"/>
    <col min="8" max="8" width="5.5703125" customWidth="1"/>
    <col min="9" max="9" width="1.140625" customWidth="1"/>
    <col min="10" max="10" width="6.140625" customWidth="1"/>
    <col min="11" max="11" width="1.140625" customWidth="1"/>
    <col min="12" max="12" width="5.85546875" customWidth="1"/>
    <col min="13" max="13" width="2.7109375" customWidth="1"/>
    <col min="14" max="14" width="5.7109375" customWidth="1"/>
    <col min="15" max="15" width="1.140625" customWidth="1"/>
    <col min="16" max="16" width="5.7109375" customWidth="1"/>
    <col min="17" max="17" width="3.28515625" customWidth="1"/>
    <col min="18" max="18" width="6.5703125" customWidth="1"/>
    <col min="19" max="19" width="1.140625" customWidth="1"/>
  </cols>
  <sheetData>
    <row r="1" spans="1:19" s="4" customFormat="1" ht="20.25" customHeight="1" thickBot="1" x14ac:dyDescent="0.25">
      <c r="A1" s="46" t="str">
        <f>CONCATENATE("DOT GRID Statistics for ",Instructions!D2," plots at ",IF(Instructions!C3="","no",Instructions!C3)," scale")</f>
        <v>DOT GRID Statistics for 1/10 acre plots at 1:200 scale</v>
      </c>
      <c r="B1" s="46"/>
      <c r="C1" s="46"/>
      <c r="D1" s="46"/>
      <c r="E1" s="46"/>
      <c r="F1" s="46"/>
      <c r="G1" s="46"/>
      <c r="H1" s="46"/>
      <c r="I1" s="46"/>
      <c r="J1" s="46"/>
      <c r="K1" s="46"/>
      <c r="L1" s="46"/>
      <c r="M1" s="46"/>
      <c r="N1" s="46"/>
      <c r="O1" s="46"/>
      <c r="P1" s="46"/>
      <c r="Q1" s="46"/>
      <c r="R1" s="46"/>
      <c r="S1" s="46"/>
    </row>
    <row r="2" spans="1:19" s="4" customFormat="1" ht="13.5" thickBot="1" x14ac:dyDescent="0.25">
      <c r="A2" s="39"/>
      <c r="B2" s="38">
        <f>Instructions!B7</f>
        <v>608</v>
      </c>
      <c r="C2" s="26" t="s">
        <v>3</v>
      </c>
      <c r="L2" s="26">
        <f>B2/4</f>
        <v>152</v>
      </c>
      <c r="M2" s="26" t="s">
        <v>4</v>
      </c>
    </row>
    <row r="3" spans="1:19" s="4" customFormat="1" ht="8.25" customHeight="1" x14ac:dyDescent="0.2"/>
    <row r="4" spans="1:19" s="4" customFormat="1" ht="24.75" customHeight="1" x14ac:dyDescent="0.2">
      <c r="A4" s="26"/>
      <c r="B4" s="26" t="s">
        <v>1</v>
      </c>
      <c r="C4" s="26"/>
      <c r="D4" s="26" t="s">
        <v>2</v>
      </c>
      <c r="E4" s="26"/>
      <c r="F4" s="26" t="s">
        <v>1</v>
      </c>
      <c r="G4" s="26"/>
      <c r="H4" s="26" t="s">
        <v>2</v>
      </c>
      <c r="I4" s="26"/>
      <c r="J4" s="27"/>
      <c r="K4" s="26"/>
      <c r="L4" s="24" t="s">
        <v>5</v>
      </c>
      <c r="M4" s="26"/>
      <c r="N4" s="26" t="s">
        <v>2</v>
      </c>
      <c r="O4" s="26"/>
      <c r="P4" s="24" t="s">
        <v>5</v>
      </c>
      <c r="Q4" s="26"/>
      <c r="R4" s="26" t="s">
        <v>2</v>
      </c>
      <c r="S4" s="26"/>
    </row>
    <row r="5" spans="1:19" s="4" customFormat="1" x14ac:dyDescent="0.2">
      <c r="A5" s="3"/>
      <c r="B5" s="31">
        <f t="shared" ref="B5:B54" si="0">ROUND(D5*$B$2,0)</f>
        <v>6</v>
      </c>
      <c r="C5" s="1" t="s">
        <v>0</v>
      </c>
      <c r="D5" s="2">
        <v>0.01</v>
      </c>
      <c r="E5" s="3"/>
      <c r="F5" s="31">
        <f t="shared" ref="F5:F54" si="1">ROUND(H5*$B$2,0)</f>
        <v>310</v>
      </c>
      <c r="G5" s="1" t="s">
        <v>0</v>
      </c>
      <c r="H5" s="2">
        <f>D54+1%</f>
        <v>0.51000000000000023</v>
      </c>
      <c r="I5" s="3"/>
      <c r="J5" s="23"/>
      <c r="K5" s="3"/>
      <c r="L5" s="1">
        <f t="shared" ref="L5:L54" si="2">ROUND((N5*$B$2)/4,0)</f>
        <v>2</v>
      </c>
      <c r="M5" s="1" t="s">
        <v>0</v>
      </c>
      <c r="N5" s="2">
        <v>0.01</v>
      </c>
      <c r="O5" s="3"/>
      <c r="P5" s="1">
        <f t="shared" ref="P5:P54" si="3">ROUND((R5*$B$2)/4,0)</f>
        <v>78</v>
      </c>
      <c r="Q5" s="1" t="s">
        <v>0</v>
      </c>
      <c r="R5" s="2">
        <f>N54+1%</f>
        <v>0.51000000000000023</v>
      </c>
      <c r="S5" s="3"/>
    </row>
    <row r="6" spans="1:19" s="4" customFormat="1" x14ac:dyDescent="0.2">
      <c r="A6" s="8"/>
      <c r="B6" s="32">
        <f t="shared" si="0"/>
        <v>12</v>
      </c>
      <c r="C6" s="6" t="s">
        <v>0</v>
      </c>
      <c r="D6" s="7">
        <f t="shared" ref="D6:D49" si="4">1%+D5</f>
        <v>0.02</v>
      </c>
      <c r="E6" s="8"/>
      <c r="F6" s="32">
        <f t="shared" si="1"/>
        <v>316</v>
      </c>
      <c r="G6" s="6" t="s">
        <v>0</v>
      </c>
      <c r="H6" s="7">
        <f t="shared" ref="H6:H54" si="5">1%+H5</f>
        <v>0.52000000000000024</v>
      </c>
      <c r="I6" s="8"/>
      <c r="J6" s="22"/>
      <c r="K6" s="8"/>
      <c r="L6" s="5">
        <f t="shared" si="2"/>
        <v>3</v>
      </c>
      <c r="M6" s="6" t="s">
        <v>0</v>
      </c>
      <c r="N6" s="7">
        <f t="shared" ref="N6:N54" si="6">1%+N5</f>
        <v>0.02</v>
      </c>
      <c r="O6" s="8"/>
      <c r="P6" s="5">
        <f t="shared" si="3"/>
        <v>79</v>
      </c>
      <c r="Q6" s="6" t="s">
        <v>0</v>
      </c>
      <c r="R6" s="7">
        <f t="shared" ref="R6:R54" si="7">1%+R5</f>
        <v>0.52000000000000024</v>
      </c>
      <c r="S6" s="8"/>
    </row>
    <row r="7" spans="1:19" s="4" customFormat="1" x14ac:dyDescent="0.2">
      <c r="A7" s="11"/>
      <c r="B7" s="33">
        <f t="shared" si="0"/>
        <v>18</v>
      </c>
      <c r="C7" s="9" t="s">
        <v>0</v>
      </c>
      <c r="D7" s="10">
        <f t="shared" si="4"/>
        <v>0.03</v>
      </c>
      <c r="E7" s="11"/>
      <c r="F7" s="33">
        <f t="shared" si="1"/>
        <v>322</v>
      </c>
      <c r="G7" s="9" t="s">
        <v>0</v>
      </c>
      <c r="H7" s="10">
        <f t="shared" si="5"/>
        <v>0.53000000000000025</v>
      </c>
      <c r="I7" s="11"/>
      <c r="J7" s="23"/>
      <c r="K7" s="11"/>
      <c r="L7" s="9">
        <f t="shared" si="2"/>
        <v>5</v>
      </c>
      <c r="M7" s="9" t="s">
        <v>0</v>
      </c>
      <c r="N7" s="10">
        <f t="shared" si="6"/>
        <v>0.03</v>
      </c>
      <c r="O7" s="11"/>
      <c r="P7" s="9">
        <f t="shared" si="3"/>
        <v>81</v>
      </c>
      <c r="Q7" s="9" t="s">
        <v>0</v>
      </c>
      <c r="R7" s="10">
        <f t="shared" si="7"/>
        <v>0.53000000000000025</v>
      </c>
      <c r="S7" s="11"/>
    </row>
    <row r="8" spans="1:19" s="4" customFormat="1" x14ac:dyDescent="0.2">
      <c r="A8" s="8"/>
      <c r="B8" s="32">
        <f t="shared" si="0"/>
        <v>24</v>
      </c>
      <c r="C8" s="6" t="s">
        <v>0</v>
      </c>
      <c r="D8" s="7">
        <f t="shared" si="4"/>
        <v>0.04</v>
      </c>
      <c r="E8" s="8"/>
      <c r="F8" s="32">
        <f t="shared" si="1"/>
        <v>328</v>
      </c>
      <c r="G8" s="6" t="s">
        <v>0</v>
      </c>
      <c r="H8" s="7">
        <f t="shared" si="5"/>
        <v>0.54000000000000026</v>
      </c>
      <c r="I8" s="8"/>
      <c r="J8" s="22"/>
      <c r="K8" s="8"/>
      <c r="L8" s="5">
        <f t="shared" si="2"/>
        <v>6</v>
      </c>
      <c r="M8" s="6" t="s">
        <v>0</v>
      </c>
      <c r="N8" s="7">
        <f t="shared" si="6"/>
        <v>0.04</v>
      </c>
      <c r="O8" s="8"/>
      <c r="P8" s="5">
        <f t="shared" si="3"/>
        <v>82</v>
      </c>
      <c r="Q8" s="6" t="s">
        <v>0</v>
      </c>
      <c r="R8" s="7">
        <f t="shared" si="7"/>
        <v>0.54000000000000026</v>
      </c>
      <c r="S8" s="8"/>
    </row>
    <row r="9" spans="1:19" s="4" customFormat="1" x14ac:dyDescent="0.2">
      <c r="A9" s="11"/>
      <c r="B9" s="34">
        <f t="shared" si="0"/>
        <v>30</v>
      </c>
      <c r="C9" s="12" t="s">
        <v>0</v>
      </c>
      <c r="D9" s="13">
        <f t="shared" si="4"/>
        <v>0.05</v>
      </c>
      <c r="E9" s="11"/>
      <c r="F9" s="34">
        <f t="shared" si="1"/>
        <v>334</v>
      </c>
      <c r="G9" s="12" t="s">
        <v>0</v>
      </c>
      <c r="H9" s="13">
        <f t="shared" si="5"/>
        <v>0.55000000000000027</v>
      </c>
      <c r="I9" s="11"/>
      <c r="J9" s="23"/>
      <c r="K9" s="11"/>
      <c r="L9" s="12">
        <f t="shared" si="2"/>
        <v>8</v>
      </c>
      <c r="M9" s="12" t="s">
        <v>0</v>
      </c>
      <c r="N9" s="13">
        <f t="shared" si="6"/>
        <v>0.05</v>
      </c>
      <c r="O9" s="11"/>
      <c r="P9" s="12">
        <f t="shared" si="3"/>
        <v>84</v>
      </c>
      <c r="Q9" s="12" t="s">
        <v>0</v>
      </c>
      <c r="R9" s="13">
        <f t="shared" si="7"/>
        <v>0.55000000000000027</v>
      </c>
      <c r="S9" s="11"/>
    </row>
    <row r="10" spans="1:19" s="4" customFormat="1" x14ac:dyDescent="0.2">
      <c r="A10" s="8"/>
      <c r="B10" s="32">
        <f t="shared" si="0"/>
        <v>36</v>
      </c>
      <c r="C10" s="6" t="s">
        <v>0</v>
      </c>
      <c r="D10" s="7">
        <f t="shared" si="4"/>
        <v>6.0000000000000005E-2</v>
      </c>
      <c r="E10" s="8"/>
      <c r="F10" s="32">
        <f>ROUND(H10*$B$2,0)</f>
        <v>340</v>
      </c>
      <c r="G10" s="6" t="s">
        <v>0</v>
      </c>
      <c r="H10" s="14">
        <f t="shared" si="5"/>
        <v>0.56000000000000028</v>
      </c>
      <c r="I10" s="8"/>
      <c r="J10" s="22"/>
      <c r="K10" s="8"/>
      <c r="L10" s="5">
        <f t="shared" si="2"/>
        <v>9</v>
      </c>
      <c r="M10" s="6" t="s">
        <v>0</v>
      </c>
      <c r="N10" s="14">
        <f t="shared" si="6"/>
        <v>6.0000000000000005E-2</v>
      </c>
      <c r="O10" s="8"/>
      <c r="P10" s="5">
        <f t="shared" si="3"/>
        <v>85</v>
      </c>
      <c r="Q10" s="6" t="s">
        <v>0</v>
      </c>
      <c r="R10" s="14">
        <f t="shared" si="7"/>
        <v>0.56000000000000028</v>
      </c>
      <c r="S10" s="8"/>
    </row>
    <row r="11" spans="1:19" s="4" customFormat="1" x14ac:dyDescent="0.2">
      <c r="A11" s="11"/>
      <c r="B11" s="33">
        <f t="shared" si="0"/>
        <v>43</v>
      </c>
      <c r="C11" s="9" t="s">
        <v>0</v>
      </c>
      <c r="D11" s="10">
        <f t="shared" si="4"/>
        <v>7.0000000000000007E-2</v>
      </c>
      <c r="E11" s="11"/>
      <c r="F11" s="33">
        <f t="shared" si="1"/>
        <v>347</v>
      </c>
      <c r="G11" s="9" t="s">
        <v>0</v>
      </c>
      <c r="H11" s="15">
        <f t="shared" si="5"/>
        <v>0.57000000000000028</v>
      </c>
      <c r="I11" s="11"/>
      <c r="J11" s="23"/>
      <c r="K11" s="11"/>
      <c r="L11" s="9">
        <f t="shared" si="2"/>
        <v>11</v>
      </c>
      <c r="M11" s="9" t="s">
        <v>0</v>
      </c>
      <c r="N11" s="15">
        <f t="shared" si="6"/>
        <v>7.0000000000000007E-2</v>
      </c>
      <c r="O11" s="11"/>
      <c r="P11" s="9">
        <f t="shared" si="3"/>
        <v>87</v>
      </c>
      <c r="Q11" s="9" t="s">
        <v>0</v>
      </c>
      <c r="R11" s="15">
        <f t="shared" si="7"/>
        <v>0.57000000000000028</v>
      </c>
      <c r="S11" s="11"/>
    </row>
    <row r="12" spans="1:19" s="4" customFormat="1" x14ac:dyDescent="0.2">
      <c r="A12" s="8"/>
      <c r="B12" s="32">
        <f t="shared" si="0"/>
        <v>49</v>
      </c>
      <c r="C12" s="6" t="s">
        <v>0</v>
      </c>
      <c r="D12" s="7">
        <f t="shared" si="4"/>
        <v>0.08</v>
      </c>
      <c r="E12" s="8"/>
      <c r="F12" s="32">
        <f t="shared" si="1"/>
        <v>353</v>
      </c>
      <c r="G12" s="6" t="s">
        <v>0</v>
      </c>
      <c r="H12" s="14">
        <f t="shared" si="5"/>
        <v>0.58000000000000029</v>
      </c>
      <c r="I12" s="8"/>
      <c r="J12" s="22"/>
      <c r="K12" s="8"/>
      <c r="L12" s="5">
        <f t="shared" si="2"/>
        <v>12</v>
      </c>
      <c r="M12" s="6" t="s">
        <v>0</v>
      </c>
      <c r="N12" s="14">
        <f t="shared" si="6"/>
        <v>0.08</v>
      </c>
      <c r="O12" s="8"/>
      <c r="P12" s="5">
        <f t="shared" si="3"/>
        <v>88</v>
      </c>
      <c r="Q12" s="6" t="s">
        <v>0</v>
      </c>
      <c r="R12" s="14">
        <f t="shared" si="7"/>
        <v>0.58000000000000029</v>
      </c>
      <c r="S12" s="8"/>
    </row>
    <row r="13" spans="1:19" s="4" customFormat="1" x14ac:dyDescent="0.2">
      <c r="A13" s="11"/>
      <c r="B13" s="33">
        <f t="shared" si="0"/>
        <v>55</v>
      </c>
      <c r="C13" s="9" t="s">
        <v>0</v>
      </c>
      <c r="D13" s="10">
        <f t="shared" si="4"/>
        <v>0.09</v>
      </c>
      <c r="E13" s="11"/>
      <c r="F13" s="33">
        <f t="shared" si="1"/>
        <v>359</v>
      </c>
      <c r="G13" s="9" t="s">
        <v>0</v>
      </c>
      <c r="H13" s="15">
        <f t="shared" si="5"/>
        <v>0.5900000000000003</v>
      </c>
      <c r="I13" s="11"/>
      <c r="J13" s="23"/>
      <c r="K13" s="11"/>
      <c r="L13" s="9">
        <f t="shared" si="2"/>
        <v>14</v>
      </c>
      <c r="M13" s="9" t="s">
        <v>0</v>
      </c>
      <c r="N13" s="15">
        <f t="shared" si="6"/>
        <v>0.09</v>
      </c>
      <c r="O13" s="11"/>
      <c r="P13" s="9">
        <f t="shared" si="3"/>
        <v>90</v>
      </c>
      <c r="Q13" s="9" t="s">
        <v>0</v>
      </c>
      <c r="R13" s="15">
        <f t="shared" si="7"/>
        <v>0.5900000000000003</v>
      </c>
      <c r="S13" s="11"/>
    </row>
    <row r="14" spans="1:19" s="4" customFormat="1" x14ac:dyDescent="0.2">
      <c r="A14" s="8"/>
      <c r="B14" s="32">
        <f t="shared" si="0"/>
        <v>61</v>
      </c>
      <c r="C14" s="6" t="s">
        <v>0</v>
      </c>
      <c r="D14" s="7">
        <f t="shared" si="4"/>
        <v>9.9999999999999992E-2</v>
      </c>
      <c r="E14" s="8"/>
      <c r="F14" s="32">
        <f t="shared" si="1"/>
        <v>365</v>
      </c>
      <c r="G14" s="6" t="s">
        <v>0</v>
      </c>
      <c r="H14" s="14">
        <f t="shared" si="5"/>
        <v>0.60000000000000031</v>
      </c>
      <c r="I14" s="8"/>
      <c r="J14" s="22"/>
      <c r="K14" s="8"/>
      <c r="L14" s="5">
        <f t="shared" si="2"/>
        <v>15</v>
      </c>
      <c r="M14" s="6" t="s">
        <v>0</v>
      </c>
      <c r="N14" s="14">
        <f t="shared" si="6"/>
        <v>9.9999999999999992E-2</v>
      </c>
      <c r="O14" s="8"/>
      <c r="P14" s="5">
        <f t="shared" si="3"/>
        <v>91</v>
      </c>
      <c r="Q14" s="6" t="s">
        <v>0</v>
      </c>
      <c r="R14" s="14">
        <f t="shared" si="7"/>
        <v>0.60000000000000031</v>
      </c>
      <c r="S14" s="8"/>
    </row>
    <row r="15" spans="1:19" s="4" customFormat="1" x14ac:dyDescent="0.2">
      <c r="A15" s="11"/>
      <c r="B15" s="31">
        <f t="shared" si="0"/>
        <v>67</v>
      </c>
      <c r="C15" s="1" t="s">
        <v>0</v>
      </c>
      <c r="D15" s="16">
        <f t="shared" si="4"/>
        <v>0.10999999999999999</v>
      </c>
      <c r="E15" s="11"/>
      <c r="F15" s="31">
        <f t="shared" si="1"/>
        <v>371</v>
      </c>
      <c r="G15" s="1" t="s">
        <v>0</v>
      </c>
      <c r="H15" s="16">
        <f t="shared" si="5"/>
        <v>0.61000000000000032</v>
      </c>
      <c r="I15" s="11"/>
      <c r="J15" s="23"/>
      <c r="K15" s="11"/>
      <c r="L15" s="1">
        <f t="shared" si="2"/>
        <v>17</v>
      </c>
      <c r="M15" s="1" t="s">
        <v>0</v>
      </c>
      <c r="N15" s="16">
        <f t="shared" si="6"/>
        <v>0.10999999999999999</v>
      </c>
      <c r="O15" s="11"/>
      <c r="P15" s="1">
        <f t="shared" si="3"/>
        <v>93</v>
      </c>
      <c r="Q15" s="1" t="s">
        <v>0</v>
      </c>
      <c r="R15" s="16">
        <f t="shared" si="7"/>
        <v>0.61000000000000032</v>
      </c>
      <c r="S15" s="11"/>
    </row>
    <row r="16" spans="1:19" s="4" customFormat="1" x14ac:dyDescent="0.2">
      <c r="A16" s="8"/>
      <c r="B16" s="32">
        <f t="shared" si="0"/>
        <v>73</v>
      </c>
      <c r="C16" s="6" t="s">
        <v>0</v>
      </c>
      <c r="D16" s="7">
        <f t="shared" si="4"/>
        <v>0.11999999999999998</v>
      </c>
      <c r="E16" s="8"/>
      <c r="F16" s="32">
        <f t="shared" si="1"/>
        <v>377</v>
      </c>
      <c r="G16" s="6" t="s">
        <v>0</v>
      </c>
      <c r="H16" s="7">
        <f t="shared" si="5"/>
        <v>0.62000000000000033</v>
      </c>
      <c r="I16" s="8"/>
      <c r="J16" s="22"/>
      <c r="K16" s="8"/>
      <c r="L16" s="5">
        <f t="shared" si="2"/>
        <v>18</v>
      </c>
      <c r="M16" s="6" t="s">
        <v>0</v>
      </c>
      <c r="N16" s="7">
        <f t="shared" si="6"/>
        <v>0.11999999999999998</v>
      </c>
      <c r="O16" s="8"/>
      <c r="P16" s="5">
        <f t="shared" si="3"/>
        <v>94</v>
      </c>
      <c r="Q16" s="6" t="s">
        <v>0</v>
      </c>
      <c r="R16" s="7">
        <f t="shared" si="7"/>
        <v>0.62000000000000033</v>
      </c>
      <c r="S16" s="8"/>
    </row>
    <row r="17" spans="1:19" s="4" customFormat="1" x14ac:dyDescent="0.2">
      <c r="A17" s="11"/>
      <c r="B17" s="33">
        <f t="shared" si="0"/>
        <v>79</v>
      </c>
      <c r="C17" s="9" t="s">
        <v>0</v>
      </c>
      <c r="D17" s="10">
        <f t="shared" si="4"/>
        <v>0.12999999999999998</v>
      </c>
      <c r="E17" s="11"/>
      <c r="F17" s="33">
        <f t="shared" si="1"/>
        <v>383</v>
      </c>
      <c r="G17" s="9" t="s">
        <v>0</v>
      </c>
      <c r="H17" s="10">
        <f t="shared" si="5"/>
        <v>0.63000000000000034</v>
      </c>
      <c r="I17" s="11"/>
      <c r="J17" s="23"/>
      <c r="K17" s="11"/>
      <c r="L17" s="9">
        <f t="shared" si="2"/>
        <v>20</v>
      </c>
      <c r="M17" s="9" t="s">
        <v>0</v>
      </c>
      <c r="N17" s="10">
        <f t="shared" si="6"/>
        <v>0.12999999999999998</v>
      </c>
      <c r="O17" s="11"/>
      <c r="P17" s="9">
        <f t="shared" si="3"/>
        <v>96</v>
      </c>
      <c r="Q17" s="9" t="s">
        <v>0</v>
      </c>
      <c r="R17" s="10">
        <f t="shared" si="7"/>
        <v>0.63000000000000034</v>
      </c>
      <c r="S17" s="11"/>
    </row>
    <row r="18" spans="1:19" s="4" customFormat="1" x14ac:dyDescent="0.2">
      <c r="A18" s="8"/>
      <c r="B18" s="32">
        <f t="shared" si="0"/>
        <v>85</v>
      </c>
      <c r="C18" s="6" t="s">
        <v>0</v>
      </c>
      <c r="D18" s="7">
        <f t="shared" si="4"/>
        <v>0.13999999999999999</v>
      </c>
      <c r="E18" s="8"/>
      <c r="F18" s="32">
        <f t="shared" si="1"/>
        <v>389</v>
      </c>
      <c r="G18" s="6" t="s">
        <v>0</v>
      </c>
      <c r="H18" s="7">
        <f t="shared" si="5"/>
        <v>0.64000000000000035</v>
      </c>
      <c r="I18" s="8"/>
      <c r="J18" s="22"/>
      <c r="K18" s="8"/>
      <c r="L18" s="5">
        <f t="shared" si="2"/>
        <v>21</v>
      </c>
      <c r="M18" s="6" t="s">
        <v>0</v>
      </c>
      <c r="N18" s="7">
        <f t="shared" si="6"/>
        <v>0.13999999999999999</v>
      </c>
      <c r="O18" s="8"/>
      <c r="P18" s="5">
        <f t="shared" si="3"/>
        <v>97</v>
      </c>
      <c r="Q18" s="6" t="s">
        <v>0</v>
      </c>
      <c r="R18" s="7">
        <f t="shared" si="7"/>
        <v>0.64000000000000035</v>
      </c>
      <c r="S18" s="8"/>
    </row>
    <row r="19" spans="1:19" s="4" customFormat="1" x14ac:dyDescent="0.2">
      <c r="A19" s="11"/>
      <c r="B19" s="34">
        <f t="shared" si="0"/>
        <v>91</v>
      </c>
      <c r="C19" s="12" t="s">
        <v>0</v>
      </c>
      <c r="D19" s="13">
        <f t="shared" si="4"/>
        <v>0.15</v>
      </c>
      <c r="E19" s="11"/>
      <c r="F19" s="34">
        <f t="shared" si="1"/>
        <v>395</v>
      </c>
      <c r="G19" s="12" t="s">
        <v>0</v>
      </c>
      <c r="H19" s="13">
        <f t="shared" si="5"/>
        <v>0.65000000000000036</v>
      </c>
      <c r="I19" s="11"/>
      <c r="J19" s="23"/>
      <c r="K19" s="11"/>
      <c r="L19" s="12">
        <f t="shared" si="2"/>
        <v>23</v>
      </c>
      <c r="M19" s="12" t="s">
        <v>0</v>
      </c>
      <c r="N19" s="13">
        <f t="shared" si="6"/>
        <v>0.15</v>
      </c>
      <c r="O19" s="11"/>
      <c r="P19" s="12">
        <f t="shared" si="3"/>
        <v>99</v>
      </c>
      <c r="Q19" s="12" t="s">
        <v>0</v>
      </c>
      <c r="R19" s="13">
        <f t="shared" si="7"/>
        <v>0.65000000000000036</v>
      </c>
      <c r="S19" s="11"/>
    </row>
    <row r="20" spans="1:19" s="4" customFormat="1" x14ac:dyDescent="0.2">
      <c r="A20" s="8"/>
      <c r="B20" s="32">
        <f t="shared" si="0"/>
        <v>97</v>
      </c>
      <c r="C20" s="6" t="s">
        <v>0</v>
      </c>
      <c r="D20" s="7">
        <f t="shared" si="4"/>
        <v>0.16</v>
      </c>
      <c r="E20" s="8"/>
      <c r="F20" s="32">
        <f t="shared" si="1"/>
        <v>401</v>
      </c>
      <c r="G20" s="6" t="s">
        <v>0</v>
      </c>
      <c r="H20" s="14">
        <f t="shared" si="5"/>
        <v>0.66000000000000036</v>
      </c>
      <c r="I20" s="8"/>
      <c r="J20" s="22"/>
      <c r="K20" s="8"/>
      <c r="L20" s="5">
        <f t="shared" si="2"/>
        <v>24</v>
      </c>
      <c r="M20" s="6" t="s">
        <v>0</v>
      </c>
      <c r="N20" s="14">
        <f t="shared" si="6"/>
        <v>0.16</v>
      </c>
      <c r="O20" s="8"/>
      <c r="P20" s="5">
        <f t="shared" si="3"/>
        <v>100</v>
      </c>
      <c r="Q20" s="6" t="s">
        <v>0</v>
      </c>
      <c r="R20" s="14">
        <f t="shared" si="7"/>
        <v>0.66000000000000036</v>
      </c>
      <c r="S20" s="8"/>
    </row>
    <row r="21" spans="1:19" s="4" customFormat="1" x14ac:dyDescent="0.2">
      <c r="A21" s="11"/>
      <c r="B21" s="33">
        <f t="shared" si="0"/>
        <v>103</v>
      </c>
      <c r="C21" s="9" t="s">
        <v>0</v>
      </c>
      <c r="D21" s="10">
        <f t="shared" si="4"/>
        <v>0.17</v>
      </c>
      <c r="E21" s="11"/>
      <c r="F21" s="33">
        <f t="shared" si="1"/>
        <v>407</v>
      </c>
      <c r="G21" s="9" t="s">
        <v>0</v>
      </c>
      <c r="H21" s="15">
        <f t="shared" si="5"/>
        <v>0.67000000000000037</v>
      </c>
      <c r="I21" s="11"/>
      <c r="J21" s="23"/>
      <c r="K21" s="11"/>
      <c r="L21" s="9">
        <f t="shared" si="2"/>
        <v>26</v>
      </c>
      <c r="M21" s="9" t="s">
        <v>0</v>
      </c>
      <c r="N21" s="15">
        <f t="shared" si="6"/>
        <v>0.17</v>
      </c>
      <c r="O21" s="11"/>
      <c r="P21" s="9">
        <f t="shared" si="3"/>
        <v>102</v>
      </c>
      <c r="Q21" s="9" t="s">
        <v>0</v>
      </c>
      <c r="R21" s="15">
        <f t="shared" si="7"/>
        <v>0.67000000000000037</v>
      </c>
      <c r="S21" s="11"/>
    </row>
    <row r="22" spans="1:19" s="4" customFormat="1" x14ac:dyDescent="0.2">
      <c r="A22" s="8"/>
      <c r="B22" s="32">
        <f t="shared" si="0"/>
        <v>109</v>
      </c>
      <c r="C22" s="6" t="s">
        <v>0</v>
      </c>
      <c r="D22" s="7">
        <f t="shared" si="4"/>
        <v>0.18000000000000002</v>
      </c>
      <c r="E22" s="8"/>
      <c r="F22" s="32">
        <f t="shared" si="1"/>
        <v>413</v>
      </c>
      <c r="G22" s="6" t="s">
        <v>0</v>
      </c>
      <c r="H22" s="14">
        <f t="shared" si="5"/>
        <v>0.68000000000000038</v>
      </c>
      <c r="I22" s="8"/>
      <c r="J22" s="22"/>
      <c r="K22" s="8"/>
      <c r="L22" s="5">
        <f t="shared" si="2"/>
        <v>27</v>
      </c>
      <c r="M22" s="6" t="s">
        <v>0</v>
      </c>
      <c r="N22" s="14">
        <f t="shared" si="6"/>
        <v>0.18000000000000002</v>
      </c>
      <c r="O22" s="8"/>
      <c r="P22" s="5">
        <f t="shared" si="3"/>
        <v>103</v>
      </c>
      <c r="Q22" s="6" t="s">
        <v>0</v>
      </c>
      <c r="R22" s="14">
        <f t="shared" si="7"/>
        <v>0.68000000000000038</v>
      </c>
      <c r="S22" s="8"/>
    </row>
    <row r="23" spans="1:19" s="4" customFormat="1" x14ac:dyDescent="0.2">
      <c r="A23" s="11"/>
      <c r="B23" s="33">
        <f t="shared" si="0"/>
        <v>116</v>
      </c>
      <c r="C23" s="9" t="s">
        <v>0</v>
      </c>
      <c r="D23" s="10">
        <f t="shared" si="4"/>
        <v>0.19000000000000003</v>
      </c>
      <c r="E23" s="11"/>
      <c r="F23" s="33">
        <f t="shared" si="1"/>
        <v>420</v>
      </c>
      <c r="G23" s="9" t="s">
        <v>0</v>
      </c>
      <c r="H23" s="15">
        <f t="shared" si="5"/>
        <v>0.69000000000000039</v>
      </c>
      <c r="I23" s="11"/>
      <c r="J23" s="23"/>
      <c r="K23" s="11"/>
      <c r="L23" s="9">
        <f t="shared" si="2"/>
        <v>29</v>
      </c>
      <c r="M23" s="9" t="s">
        <v>0</v>
      </c>
      <c r="N23" s="15">
        <f t="shared" si="6"/>
        <v>0.19000000000000003</v>
      </c>
      <c r="O23" s="11"/>
      <c r="P23" s="9">
        <f t="shared" si="3"/>
        <v>105</v>
      </c>
      <c r="Q23" s="9" t="s">
        <v>0</v>
      </c>
      <c r="R23" s="15">
        <f t="shared" si="7"/>
        <v>0.69000000000000039</v>
      </c>
      <c r="S23" s="11"/>
    </row>
    <row r="24" spans="1:19" s="4" customFormat="1" x14ac:dyDescent="0.2">
      <c r="A24" s="8"/>
      <c r="B24" s="32">
        <f t="shared" si="0"/>
        <v>122</v>
      </c>
      <c r="C24" s="6" t="s">
        <v>0</v>
      </c>
      <c r="D24" s="7">
        <f t="shared" si="4"/>
        <v>0.20000000000000004</v>
      </c>
      <c r="E24" s="8"/>
      <c r="F24" s="32">
        <f t="shared" si="1"/>
        <v>426</v>
      </c>
      <c r="G24" s="6" t="s">
        <v>0</v>
      </c>
      <c r="H24" s="14">
        <f t="shared" si="5"/>
        <v>0.7000000000000004</v>
      </c>
      <c r="I24" s="8"/>
      <c r="J24" s="22"/>
      <c r="K24" s="8"/>
      <c r="L24" s="5">
        <f t="shared" si="2"/>
        <v>30</v>
      </c>
      <c r="M24" s="6" t="s">
        <v>0</v>
      </c>
      <c r="N24" s="14">
        <f t="shared" si="6"/>
        <v>0.20000000000000004</v>
      </c>
      <c r="O24" s="8"/>
      <c r="P24" s="5">
        <f t="shared" si="3"/>
        <v>106</v>
      </c>
      <c r="Q24" s="6" t="s">
        <v>0</v>
      </c>
      <c r="R24" s="14">
        <f t="shared" si="7"/>
        <v>0.7000000000000004</v>
      </c>
      <c r="S24" s="8"/>
    </row>
    <row r="25" spans="1:19" s="4" customFormat="1" x14ac:dyDescent="0.2">
      <c r="A25" s="11"/>
      <c r="B25" s="31">
        <f t="shared" si="0"/>
        <v>128</v>
      </c>
      <c r="C25" s="1" t="s">
        <v>0</v>
      </c>
      <c r="D25" s="16">
        <f t="shared" si="4"/>
        <v>0.21000000000000005</v>
      </c>
      <c r="E25" s="11"/>
      <c r="F25" s="31">
        <f t="shared" si="1"/>
        <v>432</v>
      </c>
      <c r="G25" s="1" t="s">
        <v>0</v>
      </c>
      <c r="H25" s="16">
        <f t="shared" si="5"/>
        <v>0.71000000000000041</v>
      </c>
      <c r="I25" s="11"/>
      <c r="J25" s="23"/>
      <c r="K25" s="11"/>
      <c r="L25" s="1">
        <f t="shared" si="2"/>
        <v>32</v>
      </c>
      <c r="M25" s="1" t="s">
        <v>0</v>
      </c>
      <c r="N25" s="16">
        <f t="shared" si="6"/>
        <v>0.21000000000000005</v>
      </c>
      <c r="O25" s="11"/>
      <c r="P25" s="1">
        <f t="shared" si="3"/>
        <v>108</v>
      </c>
      <c r="Q25" s="1" t="s">
        <v>0</v>
      </c>
      <c r="R25" s="16">
        <f t="shared" si="7"/>
        <v>0.71000000000000041</v>
      </c>
      <c r="S25" s="11"/>
    </row>
    <row r="26" spans="1:19" s="4" customFormat="1" x14ac:dyDescent="0.2">
      <c r="A26" s="8"/>
      <c r="B26" s="32">
        <f t="shared" si="0"/>
        <v>134</v>
      </c>
      <c r="C26" s="6" t="s">
        <v>0</v>
      </c>
      <c r="D26" s="7">
        <f t="shared" si="4"/>
        <v>0.22000000000000006</v>
      </c>
      <c r="E26" s="8"/>
      <c r="F26" s="32">
        <f t="shared" si="1"/>
        <v>438</v>
      </c>
      <c r="G26" s="6" t="s">
        <v>0</v>
      </c>
      <c r="H26" s="7">
        <f t="shared" si="5"/>
        <v>0.72000000000000042</v>
      </c>
      <c r="I26" s="8"/>
      <c r="J26" s="22"/>
      <c r="K26" s="8"/>
      <c r="L26" s="5">
        <f t="shared" si="2"/>
        <v>33</v>
      </c>
      <c r="M26" s="6" t="s">
        <v>0</v>
      </c>
      <c r="N26" s="7">
        <f t="shared" si="6"/>
        <v>0.22000000000000006</v>
      </c>
      <c r="O26" s="8"/>
      <c r="P26" s="5">
        <f t="shared" si="3"/>
        <v>109</v>
      </c>
      <c r="Q26" s="6" t="s">
        <v>0</v>
      </c>
      <c r="R26" s="7">
        <f t="shared" si="7"/>
        <v>0.72000000000000042</v>
      </c>
      <c r="S26" s="8"/>
    </row>
    <row r="27" spans="1:19" s="4" customFormat="1" x14ac:dyDescent="0.2">
      <c r="A27" s="11"/>
      <c r="B27" s="33">
        <f t="shared" si="0"/>
        <v>140</v>
      </c>
      <c r="C27" s="9" t="s">
        <v>0</v>
      </c>
      <c r="D27" s="10">
        <f t="shared" si="4"/>
        <v>0.23000000000000007</v>
      </c>
      <c r="E27" s="11"/>
      <c r="F27" s="33">
        <f t="shared" si="1"/>
        <v>444</v>
      </c>
      <c r="G27" s="9" t="s">
        <v>0</v>
      </c>
      <c r="H27" s="10">
        <f t="shared" si="5"/>
        <v>0.73000000000000043</v>
      </c>
      <c r="I27" s="11"/>
      <c r="J27" s="23"/>
      <c r="K27" s="11"/>
      <c r="L27" s="9">
        <f t="shared" si="2"/>
        <v>35</v>
      </c>
      <c r="M27" s="9" t="s">
        <v>0</v>
      </c>
      <c r="N27" s="10">
        <f t="shared" si="6"/>
        <v>0.23000000000000007</v>
      </c>
      <c r="O27" s="11"/>
      <c r="P27" s="9">
        <f t="shared" si="3"/>
        <v>111</v>
      </c>
      <c r="Q27" s="9" t="s">
        <v>0</v>
      </c>
      <c r="R27" s="10">
        <f t="shared" si="7"/>
        <v>0.73000000000000043</v>
      </c>
      <c r="S27" s="11"/>
    </row>
    <row r="28" spans="1:19" s="4" customFormat="1" x14ac:dyDescent="0.2">
      <c r="A28" s="8"/>
      <c r="B28" s="32">
        <f t="shared" si="0"/>
        <v>146</v>
      </c>
      <c r="C28" s="6" t="s">
        <v>0</v>
      </c>
      <c r="D28" s="7">
        <f t="shared" si="4"/>
        <v>0.24000000000000007</v>
      </c>
      <c r="E28" s="8"/>
      <c r="F28" s="32">
        <f t="shared" si="1"/>
        <v>450</v>
      </c>
      <c r="G28" s="6" t="s">
        <v>0</v>
      </c>
      <c r="H28" s="7">
        <f t="shared" si="5"/>
        <v>0.74000000000000044</v>
      </c>
      <c r="I28" s="8"/>
      <c r="J28" s="22"/>
      <c r="K28" s="8"/>
      <c r="L28" s="5">
        <f t="shared" si="2"/>
        <v>36</v>
      </c>
      <c r="M28" s="6" t="s">
        <v>0</v>
      </c>
      <c r="N28" s="7">
        <f t="shared" si="6"/>
        <v>0.24000000000000007</v>
      </c>
      <c r="O28" s="8"/>
      <c r="P28" s="5">
        <f t="shared" si="3"/>
        <v>112</v>
      </c>
      <c r="Q28" s="6" t="s">
        <v>0</v>
      </c>
      <c r="R28" s="7">
        <f t="shared" si="7"/>
        <v>0.74000000000000044</v>
      </c>
      <c r="S28" s="8"/>
    </row>
    <row r="29" spans="1:19" s="4" customFormat="1" x14ac:dyDescent="0.2">
      <c r="A29" s="11"/>
      <c r="B29" s="34">
        <f t="shared" si="0"/>
        <v>152</v>
      </c>
      <c r="C29" s="12" t="s">
        <v>0</v>
      </c>
      <c r="D29" s="13">
        <f t="shared" si="4"/>
        <v>0.25000000000000006</v>
      </c>
      <c r="E29" s="11"/>
      <c r="F29" s="34">
        <f t="shared" si="1"/>
        <v>456</v>
      </c>
      <c r="G29" s="12" t="s">
        <v>0</v>
      </c>
      <c r="H29" s="13">
        <f t="shared" si="5"/>
        <v>0.75000000000000044</v>
      </c>
      <c r="I29" s="11"/>
      <c r="J29" s="23"/>
      <c r="K29" s="11"/>
      <c r="L29" s="12">
        <f t="shared" si="2"/>
        <v>38</v>
      </c>
      <c r="M29" s="12" t="s">
        <v>0</v>
      </c>
      <c r="N29" s="13">
        <f t="shared" si="6"/>
        <v>0.25000000000000006</v>
      </c>
      <c r="O29" s="11"/>
      <c r="P29" s="12">
        <f t="shared" si="3"/>
        <v>114</v>
      </c>
      <c r="Q29" s="12" t="s">
        <v>0</v>
      </c>
      <c r="R29" s="13">
        <f t="shared" si="7"/>
        <v>0.75000000000000044</v>
      </c>
      <c r="S29" s="11"/>
    </row>
    <row r="30" spans="1:19" s="4" customFormat="1" x14ac:dyDescent="0.2">
      <c r="A30" s="8"/>
      <c r="B30" s="35">
        <f t="shared" si="0"/>
        <v>158</v>
      </c>
      <c r="C30" s="6" t="s">
        <v>0</v>
      </c>
      <c r="D30" s="18">
        <f t="shared" si="4"/>
        <v>0.26000000000000006</v>
      </c>
      <c r="E30" s="8"/>
      <c r="F30" s="35">
        <f t="shared" si="1"/>
        <v>462</v>
      </c>
      <c r="G30" s="6" t="s">
        <v>0</v>
      </c>
      <c r="H30" s="18">
        <f t="shared" si="5"/>
        <v>0.76000000000000045</v>
      </c>
      <c r="I30" s="8"/>
      <c r="J30" s="22"/>
      <c r="K30" s="8"/>
      <c r="L30" s="17">
        <f t="shared" si="2"/>
        <v>40</v>
      </c>
      <c r="M30" s="6" t="s">
        <v>0</v>
      </c>
      <c r="N30" s="18">
        <f t="shared" si="6"/>
        <v>0.26000000000000006</v>
      </c>
      <c r="O30" s="8"/>
      <c r="P30" s="17">
        <f t="shared" si="3"/>
        <v>116</v>
      </c>
      <c r="Q30" s="6" t="s">
        <v>0</v>
      </c>
      <c r="R30" s="18">
        <f t="shared" si="7"/>
        <v>0.76000000000000045</v>
      </c>
      <c r="S30" s="8"/>
    </row>
    <row r="31" spans="1:19" s="4" customFormat="1" x14ac:dyDescent="0.2">
      <c r="A31" s="11"/>
      <c r="B31" s="33">
        <f t="shared" si="0"/>
        <v>164</v>
      </c>
      <c r="C31" s="9" t="s">
        <v>0</v>
      </c>
      <c r="D31" s="10">
        <f t="shared" si="4"/>
        <v>0.27000000000000007</v>
      </c>
      <c r="E31" s="11"/>
      <c r="F31" s="33">
        <f t="shared" si="1"/>
        <v>468</v>
      </c>
      <c r="G31" s="9" t="s">
        <v>0</v>
      </c>
      <c r="H31" s="10">
        <f t="shared" si="5"/>
        <v>0.77000000000000046</v>
      </c>
      <c r="I31" s="11"/>
      <c r="J31" s="23"/>
      <c r="K31" s="11"/>
      <c r="L31" s="9">
        <f t="shared" si="2"/>
        <v>41</v>
      </c>
      <c r="M31" s="9" t="s">
        <v>0</v>
      </c>
      <c r="N31" s="10">
        <f t="shared" si="6"/>
        <v>0.27000000000000007</v>
      </c>
      <c r="O31" s="11"/>
      <c r="P31" s="9">
        <f t="shared" si="3"/>
        <v>117</v>
      </c>
      <c r="Q31" s="9" t="s">
        <v>0</v>
      </c>
      <c r="R31" s="10">
        <f t="shared" si="7"/>
        <v>0.77000000000000046</v>
      </c>
      <c r="S31" s="11"/>
    </row>
    <row r="32" spans="1:19" s="4" customFormat="1" x14ac:dyDescent="0.2">
      <c r="A32" s="8"/>
      <c r="B32" s="32">
        <f t="shared" si="0"/>
        <v>170</v>
      </c>
      <c r="C32" s="6" t="s">
        <v>0</v>
      </c>
      <c r="D32" s="7">
        <f t="shared" si="4"/>
        <v>0.28000000000000008</v>
      </c>
      <c r="E32" s="8"/>
      <c r="F32" s="32">
        <f t="shared" si="1"/>
        <v>474</v>
      </c>
      <c r="G32" s="6" t="s">
        <v>0</v>
      </c>
      <c r="H32" s="7">
        <f t="shared" si="5"/>
        <v>0.78000000000000047</v>
      </c>
      <c r="I32" s="8"/>
      <c r="J32" s="22"/>
      <c r="K32" s="8"/>
      <c r="L32" s="5">
        <f t="shared" si="2"/>
        <v>43</v>
      </c>
      <c r="M32" s="6" t="s">
        <v>0</v>
      </c>
      <c r="N32" s="7">
        <f t="shared" si="6"/>
        <v>0.28000000000000008</v>
      </c>
      <c r="O32" s="8"/>
      <c r="P32" s="5">
        <f t="shared" si="3"/>
        <v>119</v>
      </c>
      <c r="Q32" s="6" t="s">
        <v>0</v>
      </c>
      <c r="R32" s="7">
        <f t="shared" si="7"/>
        <v>0.78000000000000047</v>
      </c>
      <c r="S32" s="8"/>
    </row>
    <row r="33" spans="1:19" s="4" customFormat="1" x14ac:dyDescent="0.2">
      <c r="A33" s="11"/>
      <c r="B33" s="33">
        <f t="shared" si="0"/>
        <v>176</v>
      </c>
      <c r="C33" s="9" t="s">
        <v>0</v>
      </c>
      <c r="D33" s="10">
        <f t="shared" si="4"/>
        <v>0.29000000000000009</v>
      </c>
      <c r="E33" s="11"/>
      <c r="F33" s="33">
        <f t="shared" si="1"/>
        <v>480</v>
      </c>
      <c r="G33" s="9" t="s">
        <v>0</v>
      </c>
      <c r="H33" s="10">
        <f t="shared" si="5"/>
        <v>0.79000000000000048</v>
      </c>
      <c r="I33" s="11"/>
      <c r="J33" s="23"/>
      <c r="K33" s="11"/>
      <c r="L33" s="9">
        <f t="shared" si="2"/>
        <v>44</v>
      </c>
      <c r="M33" s="9" t="s">
        <v>0</v>
      </c>
      <c r="N33" s="10">
        <f t="shared" si="6"/>
        <v>0.29000000000000009</v>
      </c>
      <c r="O33" s="11"/>
      <c r="P33" s="9">
        <f t="shared" si="3"/>
        <v>120</v>
      </c>
      <c r="Q33" s="9" t="s">
        <v>0</v>
      </c>
      <c r="R33" s="10">
        <f t="shared" si="7"/>
        <v>0.79000000000000048</v>
      </c>
      <c r="S33" s="11"/>
    </row>
    <row r="34" spans="1:19" s="4" customFormat="1" x14ac:dyDescent="0.2">
      <c r="A34" s="8"/>
      <c r="B34" s="36">
        <f t="shared" si="0"/>
        <v>182</v>
      </c>
      <c r="C34" s="6" t="s">
        <v>0</v>
      </c>
      <c r="D34" s="20">
        <f t="shared" si="4"/>
        <v>0.3000000000000001</v>
      </c>
      <c r="E34" s="8"/>
      <c r="F34" s="36">
        <f t="shared" si="1"/>
        <v>486</v>
      </c>
      <c r="G34" s="6" t="s">
        <v>0</v>
      </c>
      <c r="H34" s="20">
        <f t="shared" si="5"/>
        <v>0.80000000000000049</v>
      </c>
      <c r="I34" s="8"/>
      <c r="J34" s="22"/>
      <c r="K34" s="8"/>
      <c r="L34" s="19">
        <f t="shared" si="2"/>
        <v>46</v>
      </c>
      <c r="M34" s="6" t="s">
        <v>0</v>
      </c>
      <c r="N34" s="20">
        <f t="shared" si="6"/>
        <v>0.3000000000000001</v>
      </c>
      <c r="O34" s="8"/>
      <c r="P34" s="19">
        <f t="shared" si="3"/>
        <v>122</v>
      </c>
      <c r="Q34" s="6" t="s">
        <v>0</v>
      </c>
      <c r="R34" s="20">
        <f t="shared" si="7"/>
        <v>0.80000000000000049</v>
      </c>
      <c r="S34" s="8"/>
    </row>
    <row r="35" spans="1:19" s="4" customFormat="1" x14ac:dyDescent="0.2">
      <c r="A35" s="11"/>
      <c r="B35" s="31">
        <f t="shared" si="0"/>
        <v>188</v>
      </c>
      <c r="C35" s="1" t="s">
        <v>0</v>
      </c>
      <c r="D35" s="16">
        <f t="shared" si="4"/>
        <v>0.31000000000000011</v>
      </c>
      <c r="E35" s="11"/>
      <c r="F35" s="31">
        <f t="shared" si="1"/>
        <v>492</v>
      </c>
      <c r="G35" s="1" t="s">
        <v>0</v>
      </c>
      <c r="H35" s="16">
        <f t="shared" si="5"/>
        <v>0.8100000000000005</v>
      </c>
      <c r="I35" s="11"/>
      <c r="J35" s="22"/>
      <c r="K35" s="11"/>
      <c r="L35" s="1">
        <f t="shared" si="2"/>
        <v>47</v>
      </c>
      <c r="M35" s="1" t="s">
        <v>0</v>
      </c>
      <c r="N35" s="16">
        <f t="shared" si="6"/>
        <v>0.31000000000000011</v>
      </c>
      <c r="O35" s="11"/>
      <c r="P35" s="1">
        <f t="shared" si="3"/>
        <v>123</v>
      </c>
      <c r="Q35" s="1" t="s">
        <v>0</v>
      </c>
      <c r="R35" s="16">
        <f t="shared" si="7"/>
        <v>0.8100000000000005</v>
      </c>
      <c r="S35" s="11"/>
    </row>
    <row r="36" spans="1:19" s="4" customFormat="1" x14ac:dyDescent="0.2">
      <c r="A36" s="8"/>
      <c r="B36" s="32">
        <f t="shared" si="0"/>
        <v>195</v>
      </c>
      <c r="C36" s="6" t="s">
        <v>0</v>
      </c>
      <c r="D36" s="7">
        <f t="shared" si="4"/>
        <v>0.32000000000000012</v>
      </c>
      <c r="E36" s="8"/>
      <c r="F36" s="32">
        <f t="shared" si="1"/>
        <v>499</v>
      </c>
      <c r="G36" s="6" t="s">
        <v>0</v>
      </c>
      <c r="H36" s="7">
        <f t="shared" si="5"/>
        <v>0.82000000000000051</v>
      </c>
      <c r="I36" s="8"/>
      <c r="J36" s="23"/>
      <c r="K36" s="8"/>
      <c r="L36" s="5">
        <f t="shared" si="2"/>
        <v>49</v>
      </c>
      <c r="M36" s="6" t="s">
        <v>0</v>
      </c>
      <c r="N36" s="7">
        <f t="shared" si="6"/>
        <v>0.32000000000000012</v>
      </c>
      <c r="O36" s="8"/>
      <c r="P36" s="5">
        <f t="shared" si="3"/>
        <v>125</v>
      </c>
      <c r="Q36" s="6" t="s">
        <v>0</v>
      </c>
      <c r="R36" s="7">
        <f t="shared" si="7"/>
        <v>0.82000000000000051</v>
      </c>
      <c r="S36" s="8"/>
    </row>
    <row r="37" spans="1:19" s="4" customFormat="1" x14ac:dyDescent="0.2">
      <c r="A37" s="11"/>
      <c r="B37" s="33">
        <f t="shared" si="0"/>
        <v>201</v>
      </c>
      <c r="C37" s="9" t="s">
        <v>0</v>
      </c>
      <c r="D37" s="10">
        <f t="shared" si="4"/>
        <v>0.33000000000000013</v>
      </c>
      <c r="E37" s="11"/>
      <c r="F37" s="33">
        <f t="shared" si="1"/>
        <v>505</v>
      </c>
      <c r="G37" s="9" t="s">
        <v>0</v>
      </c>
      <c r="H37" s="10">
        <f t="shared" si="5"/>
        <v>0.83000000000000052</v>
      </c>
      <c r="I37" s="11"/>
      <c r="J37" s="22"/>
      <c r="K37" s="11"/>
      <c r="L37" s="9">
        <f t="shared" si="2"/>
        <v>50</v>
      </c>
      <c r="M37" s="9" t="s">
        <v>0</v>
      </c>
      <c r="N37" s="10">
        <f t="shared" si="6"/>
        <v>0.33000000000000013</v>
      </c>
      <c r="O37" s="11"/>
      <c r="P37" s="9">
        <f t="shared" si="3"/>
        <v>126</v>
      </c>
      <c r="Q37" s="9" t="s">
        <v>0</v>
      </c>
      <c r="R37" s="10">
        <f t="shared" si="7"/>
        <v>0.83000000000000052</v>
      </c>
      <c r="S37" s="11"/>
    </row>
    <row r="38" spans="1:19" s="4" customFormat="1" x14ac:dyDescent="0.2">
      <c r="A38" s="8"/>
      <c r="B38" s="32">
        <f t="shared" si="0"/>
        <v>207</v>
      </c>
      <c r="C38" s="6" t="s">
        <v>0</v>
      </c>
      <c r="D38" s="7">
        <f t="shared" si="4"/>
        <v>0.34000000000000014</v>
      </c>
      <c r="E38" s="8"/>
      <c r="F38" s="32">
        <f t="shared" si="1"/>
        <v>511</v>
      </c>
      <c r="G38" s="6" t="s">
        <v>0</v>
      </c>
      <c r="H38" s="7">
        <f t="shared" si="5"/>
        <v>0.84000000000000052</v>
      </c>
      <c r="I38" s="8"/>
      <c r="J38" s="23"/>
      <c r="K38" s="8"/>
      <c r="L38" s="5">
        <f t="shared" si="2"/>
        <v>52</v>
      </c>
      <c r="M38" s="6" t="s">
        <v>0</v>
      </c>
      <c r="N38" s="7">
        <f t="shared" si="6"/>
        <v>0.34000000000000014</v>
      </c>
      <c r="O38" s="8"/>
      <c r="P38" s="5">
        <f t="shared" si="3"/>
        <v>128</v>
      </c>
      <c r="Q38" s="6" t="s">
        <v>0</v>
      </c>
      <c r="R38" s="7">
        <f t="shared" si="7"/>
        <v>0.84000000000000052</v>
      </c>
      <c r="S38" s="8"/>
    </row>
    <row r="39" spans="1:19" s="4" customFormat="1" x14ac:dyDescent="0.2">
      <c r="A39" s="11"/>
      <c r="B39" s="34">
        <f t="shared" si="0"/>
        <v>213</v>
      </c>
      <c r="C39" s="12" t="s">
        <v>0</v>
      </c>
      <c r="D39" s="13">
        <f t="shared" si="4"/>
        <v>0.35000000000000014</v>
      </c>
      <c r="E39" s="11"/>
      <c r="F39" s="34">
        <f t="shared" si="1"/>
        <v>517</v>
      </c>
      <c r="G39" s="12" t="s">
        <v>0</v>
      </c>
      <c r="H39" s="13">
        <f t="shared" si="5"/>
        <v>0.85000000000000053</v>
      </c>
      <c r="I39" s="11"/>
      <c r="J39" s="22"/>
      <c r="K39" s="11"/>
      <c r="L39" s="12">
        <f t="shared" si="2"/>
        <v>53</v>
      </c>
      <c r="M39" s="12" t="s">
        <v>0</v>
      </c>
      <c r="N39" s="13">
        <f t="shared" si="6"/>
        <v>0.35000000000000014</v>
      </c>
      <c r="O39" s="11"/>
      <c r="P39" s="12">
        <f t="shared" si="3"/>
        <v>129</v>
      </c>
      <c r="Q39" s="12" t="s">
        <v>0</v>
      </c>
      <c r="R39" s="13">
        <f t="shared" si="7"/>
        <v>0.85000000000000053</v>
      </c>
      <c r="S39" s="11"/>
    </row>
    <row r="40" spans="1:19" s="4" customFormat="1" x14ac:dyDescent="0.2">
      <c r="A40" s="8"/>
      <c r="B40" s="35">
        <f t="shared" si="0"/>
        <v>219</v>
      </c>
      <c r="C40" s="6" t="s">
        <v>0</v>
      </c>
      <c r="D40" s="18">
        <f t="shared" si="4"/>
        <v>0.36000000000000015</v>
      </c>
      <c r="E40" s="8"/>
      <c r="F40" s="35">
        <f t="shared" si="1"/>
        <v>523</v>
      </c>
      <c r="G40" s="6" t="s">
        <v>0</v>
      </c>
      <c r="H40" s="18">
        <f t="shared" si="5"/>
        <v>0.86000000000000054</v>
      </c>
      <c r="I40" s="8"/>
      <c r="J40" s="22"/>
      <c r="K40" s="8"/>
      <c r="L40" s="17">
        <f t="shared" si="2"/>
        <v>55</v>
      </c>
      <c r="M40" s="6" t="s">
        <v>0</v>
      </c>
      <c r="N40" s="14">
        <f t="shared" si="6"/>
        <v>0.36000000000000015</v>
      </c>
      <c r="O40" s="8"/>
      <c r="P40" s="17">
        <f t="shared" si="3"/>
        <v>131</v>
      </c>
      <c r="Q40" s="6" t="s">
        <v>0</v>
      </c>
      <c r="R40" s="14">
        <f t="shared" si="7"/>
        <v>0.86000000000000054</v>
      </c>
      <c r="S40" s="8"/>
    </row>
    <row r="41" spans="1:19" s="4" customFormat="1" x14ac:dyDescent="0.2">
      <c r="A41" s="11"/>
      <c r="B41" s="33">
        <f t="shared" si="0"/>
        <v>225</v>
      </c>
      <c r="C41" s="9" t="s">
        <v>0</v>
      </c>
      <c r="D41" s="10">
        <f t="shared" si="4"/>
        <v>0.37000000000000016</v>
      </c>
      <c r="E41" s="11"/>
      <c r="F41" s="33">
        <f t="shared" si="1"/>
        <v>529</v>
      </c>
      <c r="G41" s="9" t="s">
        <v>0</v>
      </c>
      <c r="H41" s="10">
        <f t="shared" si="5"/>
        <v>0.87000000000000055</v>
      </c>
      <c r="I41" s="11"/>
      <c r="J41" s="23"/>
      <c r="K41" s="11"/>
      <c r="L41" s="9">
        <f t="shared" si="2"/>
        <v>56</v>
      </c>
      <c r="M41" s="9" t="s">
        <v>0</v>
      </c>
      <c r="N41" s="15">
        <f t="shared" si="6"/>
        <v>0.37000000000000016</v>
      </c>
      <c r="O41" s="11"/>
      <c r="P41" s="9">
        <f t="shared" si="3"/>
        <v>132</v>
      </c>
      <c r="Q41" s="9" t="s">
        <v>0</v>
      </c>
      <c r="R41" s="15">
        <f t="shared" si="7"/>
        <v>0.87000000000000055</v>
      </c>
      <c r="S41" s="11"/>
    </row>
    <row r="42" spans="1:19" s="4" customFormat="1" x14ac:dyDescent="0.2">
      <c r="A42" s="8"/>
      <c r="B42" s="32">
        <f t="shared" si="0"/>
        <v>231</v>
      </c>
      <c r="C42" s="6" t="s">
        <v>0</v>
      </c>
      <c r="D42" s="7">
        <f t="shared" si="4"/>
        <v>0.38000000000000017</v>
      </c>
      <c r="E42" s="8"/>
      <c r="F42" s="32">
        <f t="shared" si="1"/>
        <v>535</v>
      </c>
      <c r="G42" s="6" t="s">
        <v>0</v>
      </c>
      <c r="H42" s="7">
        <f t="shared" si="5"/>
        <v>0.88000000000000056</v>
      </c>
      <c r="I42" s="8"/>
      <c r="J42" s="22"/>
      <c r="K42" s="8"/>
      <c r="L42" s="5">
        <f t="shared" si="2"/>
        <v>58</v>
      </c>
      <c r="M42" s="6" t="s">
        <v>0</v>
      </c>
      <c r="N42" s="14">
        <f t="shared" si="6"/>
        <v>0.38000000000000017</v>
      </c>
      <c r="O42" s="8"/>
      <c r="P42" s="5">
        <f t="shared" si="3"/>
        <v>134</v>
      </c>
      <c r="Q42" s="6" t="s">
        <v>0</v>
      </c>
      <c r="R42" s="14">
        <f t="shared" si="7"/>
        <v>0.88000000000000056</v>
      </c>
      <c r="S42" s="8"/>
    </row>
    <row r="43" spans="1:19" s="4" customFormat="1" x14ac:dyDescent="0.2">
      <c r="A43" s="11"/>
      <c r="B43" s="33">
        <f t="shared" si="0"/>
        <v>237</v>
      </c>
      <c r="C43" s="9" t="s">
        <v>0</v>
      </c>
      <c r="D43" s="10">
        <f t="shared" si="4"/>
        <v>0.39000000000000018</v>
      </c>
      <c r="E43" s="11"/>
      <c r="F43" s="33">
        <f t="shared" si="1"/>
        <v>541</v>
      </c>
      <c r="G43" s="9" t="s">
        <v>0</v>
      </c>
      <c r="H43" s="10">
        <f t="shared" si="5"/>
        <v>0.89000000000000057</v>
      </c>
      <c r="I43" s="11"/>
      <c r="J43" s="23"/>
      <c r="K43" s="11"/>
      <c r="L43" s="9">
        <f t="shared" si="2"/>
        <v>59</v>
      </c>
      <c r="M43" s="9" t="s">
        <v>0</v>
      </c>
      <c r="N43" s="15">
        <f t="shared" si="6"/>
        <v>0.39000000000000018</v>
      </c>
      <c r="O43" s="11"/>
      <c r="P43" s="9">
        <f t="shared" si="3"/>
        <v>135</v>
      </c>
      <c r="Q43" s="9" t="s">
        <v>0</v>
      </c>
      <c r="R43" s="15">
        <f t="shared" si="7"/>
        <v>0.89000000000000057</v>
      </c>
      <c r="S43" s="11"/>
    </row>
    <row r="44" spans="1:19" s="4" customFormat="1" x14ac:dyDescent="0.2">
      <c r="A44" s="8"/>
      <c r="B44" s="36">
        <f t="shared" si="0"/>
        <v>243</v>
      </c>
      <c r="C44" s="6" t="s">
        <v>0</v>
      </c>
      <c r="D44" s="20">
        <f t="shared" si="4"/>
        <v>0.40000000000000019</v>
      </c>
      <c r="E44" s="8"/>
      <c r="F44" s="36">
        <f t="shared" si="1"/>
        <v>547</v>
      </c>
      <c r="G44" s="6" t="s">
        <v>0</v>
      </c>
      <c r="H44" s="20">
        <f t="shared" si="5"/>
        <v>0.90000000000000058</v>
      </c>
      <c r="I44" s="8"/>
      <c r="J44" s="22"/>
      <c r="K44" s="8"/>
      <c r="L44" s="19">
        <f t="shared" si="2"/>
        <v>61</v>
      </c>
      <c r="M44" s="6" t="s">
        <v>0</v>
      </c>
      <c r="N44" s="14">
        <f t="shared" si="6"/>
        <v>0.40000000000000019</v>
      </c>
      <c r="O44" s="8"/>
      <c r="P44" s="19">
        <f t="shared" si="3"/>
        <v>137</v>
      </c>
      <c r="Q44" s="6" t="s">
        <v>0</v>
      </c>
      <c r="R44" s="14">
        <f t="shared" si="7"/>
        <v>0.90000000000000058</v>
      </c>
      <c r="S44" s="8"/>
    </row>
    <row r="45" spans="1:19" s="4" customFormat="1" x14ac:dyDescent="0.2">
      <c r="A45" s="11"/>
      <c r="B45" s="31">
        <f t="shared" si="0"/>
        <v>249</v>
      </c>
      <c r="C45" s="1" t="s">
        <v>0</v>
      </c>
      <c r="D45" s="16">
        <f t="shared" si="4"/>
        <v>0.4100000000000002</v>
      </c>
      <c r="E45" s="11"/>
      <c r="F45" s="31">
        <f t="shared" si="1"/>
        <v>553</v>
      </c>
      <c r="G45" s="1" t="s">
        <v>0</v>
      </c>
      <c r="H45" s="16">
        <f t="shared" si="5"/>
        <v>0.91000000000000059</v>
      </c>
      <c r="I45" s="11"/>
      <c r="J45" s="22"/>
      <c r="K45" s="11"/>
      <c r="L45" s="1">
        <f t="shared" si="2"/>
        <v>62</v>
      </c>
      <c r="M45" s="1" t="s">
        <v>0</v>
      </c>
      <c r="N45" s="16">
        <f t="shared" si="6"/>
        <v>0.4100000000000002</v>
      </c>
      <c r="O45" s="11"/>
      <c r="P45" s="1">
        <f t="shared" si="3"/>
        <v>138</v>
      </c>
      <c r="Q45" s="1" t="s">
        <v>0</v>
      </c>
      <c r="R45" s="16">
        <f t="shared" si="7"/>
        <v>0.91000000000000059</v>
      </c>
      <c r="S45" s="11"/>
    </row>
    <row r="46" spans="1:19" s="4" customFormat="1" x14ac:dyDescent="0.2">
      <c r="A46" s="8"/>
      <c r="B46" s="32">
        <f t="shared" si="0"/>
        <v>255</v>
      </c>
      <c r="C46" s="6" t="s">
        <v>0</v>
      </c>
      <c r="D46" s="7">
        <f t="shared" si="4"/>
        <v>0.42000000000000021</v>
      </c>
      <c r="E46" s="8"/>
      <c r="F46" s="32">
        <f t="shared" si="1"/>
        <v>559</v>
      </c>
      <c r="G46" s="6" t="s">
        <v>0</v>
      </c>
      <c r="H46" s="7">
        <f t="shared" si="5"/>
        <v>0.9200000000000006</v>
      </c>
      <c r="I46" s="8"/>
      <c r="J46" s="23"/>
      <c r="K46" s="8"/>
      <c r="L46" s="5">
        <f t="shared" si="2"/>
        <v>64</v>
      </c>
      <c r="M46" s="6" t="s">
        <v>0</v>
      </c>
      <c r="N46" s="7">
        <f t="shared" si="6"/>
        <v>0.42000000000000021</v>
      </c>
      <c r="O46" s="8"/>
      <c r="P46" s="5">
        <f t="shared" si="3"/>
        <v>140</v>
      </c>
      <c r="Q46" s="6" t="s">
        <v>0</v>
      </c>
      <c r="R46" s="7">
        <f t="shared" si="7"/>
        <v>0.9200000000000006</v>
      </c>
      <c r="S46" s="8"/>
    </row>
    <row r="47" spans="1:19" s="4" customFormat="1" x14ac:dyDescent="0.2">
      <c r="A47" s="11"/>
      <c r="B47" s="33">
        <f t="shared" si="0"/>
        <v>261</v>
      </c>
      <c r="C47" s="9" t="s">
        <v>0</v>
      </c>
      <c r="D47" s="10">
        <f t="shared" si="4"/>
        <v>0.43000000000000022</v>
      </c>
      <c r="E47" s="11"/>
      <c r="F47" s="33">
        <f t="shared" si="1"/>
        <v>565</v>
      </c>
      <c r="G47" s="9" t="s">
        <v>0</v>
      </c>
      <c r="H47" s="10">
        <f t="shared" si="5"/>
        <v>0.9300000000000006</v>
      </c>
      <c r="I47" s="11"/>
      <c r="J47" s="22"/>
      <c r="K47" s="11"/>
      <c r="L47" s="9">
        <f t="shared" si="2"/>
        <v>65</v>
      </c>
      <c r="M47" s="9" t="s">
        <v>0</v>
      </c>
      <c r="N47" s="10">
        <f t="shared" si="6"/>
        <v>0.43000000000000022</v>
      </c>
      <c r="O47" s="11"/>
      <c r="P47" s="9">
        <f t="shared" si="3"/>
        <v>141</v>
      </c>
      <c r="Q47" s="9" t="s">
        <v>0</v>
      </c>
      <c r="R47" s="10">
        <f t="shared" si="7"/>
        <v>0.9300000000000006</v>
      </c>
      <c r="S47" s="11"/>
    </row>
    <row r="48" spans="1:19" s="4" customFormat="1" x14ac:dyDescent="0.2">
      <c r="A48" s="8"/>
      <c r="B48" s="32">
        <f t="shared" si="0"/>
        <v>268</v>
      </c>
      <c r="C48" s="6" t="s">
        <v>0</v>
      </c>
      <c r="D48" s="7">
        <f t="shared" si="4"/>
        <v>0.44000000000000022</v>
      </c>
      <c r="E48" s="8"/>
      <c r="F48" s="32">
        <f t="shared" si="1"/>
        <v>572</v>
      </c>
      <c r="G48" s="6" t="s">
        <v>0</v>
      </c>
      <c r="H48" s="7">
        <f t="shared" si="5"/>
        <v>0.94000000000000061</v>
      </c>
      <c r="I48" s="8"/>
      <c r="J48" s="23"/>
      <c r="K48" s="8"/>
      <c r="L48" s="5">
        <f t="shared" si="2"/>
        <v>67</v>
      </c>
      <c r="M48" s="6" t="s">
        <v>0</v>
      </c>
      <c r="N48" s="7">
        <f t="shared" si="6"/>
        <v>0.44000000000000022</v>
      </c>
      <c r="O48" s="8"/>
      <c r="P48" s="5">
        <f t="shared" si="3"/>
        <v>143</v>
      </c>
      <c r="Q48" s="6" t="s">
        <v>0</v>
      </c>
      <c r="R48" s="7">
        <f t="shared" si="7"/>
        <v>0.94000000000000061</v>
      </c>
      <c r="S48" s="8"/>
    </row>
    <row r="49" spans="1:19" s="4" customFormat="1" x14ac:dyDescent="0.2">
      <c r="A49" s="11"/>
      <c r="B49" s="34">
        <f t="shared" si="0"/>
        <v>274</v>
      </c>
      <c r="C49" s="12" t="s">
        <v>0</v>
      </c>
      <c r="D49" s="13">
        <f t="shared" si="4"/>
        <v>0.45000000000000023</v>
      </c>
      <c r="E49" s="11"/>
      <c r="F49" s="34">
        <f t="shared" si="1"/>
        <v>578</v>
      </c>
      <c r="G49" s="12" t="s">
        <v>0</v>
      </c>
      <c r="H49" s="13">
        <f t="shared" si="5"/>
        <v>0.95000000000000062</v>
      </c>
      <c r="I49" s="11"/>
      <c r="J49" s="22"/>
      <c r="K49" s="11"/>
      <c r="L49" s="12">
        <f t="shared" si="2"/>
        <v>68</v>
      </c>
      <c r="M49" s="12" t="s">
        <v>0</v>
      </c>
      <c r="N49" s="13">
        <f t="shared" si="6"/>
        <v>0.45000000000000023</v>
      </c>
      <c r="O49" s="11"/>
      <c r="P49" s="12">
        <f t="shared" si="3"/>
        <v>144</v>
      </c>
      <c r="Q49" s="12" t="s">
        <v>0</v>
      </c>
      <c r="R49" s="13">
        <f t="shared" si="7"/>
        <v>0.95000000000000062</v>
      </c>
      <c r="S49" s="11"/>
    </row>
    <row r="50" spans="1:19" s="4" customFormat="1" x14ac:dyDescent="0.2">
      <c r="A50" s="8"/>
      <c r="B50" s="35">
        <f t="shared" si="0"/>
        <v>280</v>
      </c>
      <c r="C50" s="6" t="s">
        <v>0</v>
      </c>
      <c r="D50" s="18">
        <f>1%+D49</f>
        <v>0.46000000000000024</v>
      </c>
      <c r="E50" s="8"/>
      <c r="F50" s="35">
        <f t="shared" si="1"/>
        <v>584</v>
      </c>
      <c r="G50" s="6" t="s">
        <v>0</v>
      </c>
      <c r="H50" s="18">
        <f t="shared" si="5"/>
        <v>0.96000000000000063</v>
      </c>
      <c r="I50" s="8"/>
      <c r="J50" s="22"/>
      <c r="K50" s="8"/>
      <c r="L50" s="17">
        <f t="shared" si="2"/>
        <v>70</v>
      </c>
      <c r="M50" s="6" t="s">
        <v>0</v>
      </c>
      <c r="N50" s="14">
        <f t="shared" si="6"/>
        <v>0.46000000000000024</v>
      </c>
      <c r="O50" s="8"/>
      <c r="P50" s="17">
        <f t="shared" si="3"/>
        <v>146</v>
      </c>
      <c r="Q50" s="6" t="s">
        <v>0</v>
      </c>
      <c r="R50" s="14">
        <f t="shared" si="7"/>
        <v>0.96000000000000063</v>
      </c>
      <c r="S50" s="8"/>
    </row>
    <row r="51" spans="1:19" s="4" customFormat="1" x14ac:dyDescent="0.2">
      <c r="A51" s="11"/>
      <c r="B51" s="33">
        <f t="shared" si="0"/>
        <v>286</v>
      </c>
      <c r="C51" s="9" t="s">
        <v>0</v>
      </c>
      <c r="D51" s="10">
        <f>1%+D50</f>
        <v>0.47000000000000025</v>
      </c>
      <c r="E51" s="11"/>
      <c r="F51" s="33">
        <f t="shared" si="1"/>
        <v>590</v>
      </c>
      <c r="G51" s="9" t="s">
        <v>0</v>
      </c>
      <c r="H51" s="10">
        <f t="shared" si="5"/>
        <v>0.97000000000000064</v>
      </c>
      <c r="I51" s="11"/>
      <c r="J51" s="23"/>
      <c r="K51" s="11"/>
      <c r="L51" s="9">
        <f t="shared" si="2"/>
        <v>71</v>
      </c>
      <c r="M51" s="9" t="s">
        <v>0</v>
      </c>
      <c r="N51" s="15">
        <f t="shared" si="6"/>
        <v>0.47000000000000025</v>
      </c>
      <c r="O51" s="11"/>
      <c r="P51" s="9">
        <f t="shared" si="3"/>
        <v>147</v>
      </c>
      <c r="Q51" s="9" t="s">
        <v>0</v>
      </c>
      <c r="R51" s="15">
        <f t="shared" si="7"/>
        <v>0.97000000000000064</v>
      </c>
      <c r="S51" s="11"/>
    </row>
    <row r="52" spans="1:19" s="4" customFormat="1" x14ac:dyDescent="0.2">
      <c r="A52" s="8"/>
      <c r="B52" s="32">
        <f t="shared" si="0"/>
        <v>292</v>
      </c>
      <c r="C52" s="6" t="s">
        <v>0</v>
      </c>
      <c r="D52" s="7">
        <f>1%+D51</f>
        <v>0.48000000000000026</v>
      </c>
      <c r="E52" s="8"/>
      <c r="F52" s="32">
        <f t="shared" si="1"/>
        <v>596</v>
      </c>
      <c r="G52" s="6" t="s">
        <v>0</v>
      </c>
      <c r="H52" s="7">
        <f t="shared" si="5"/>
        <v>0.98000000000000065</v>
      </c>
      <c r="I52" s="8"/>
      <c r="J52" s="22"/>
      <c r="K52" s="8"/>
      <c r="L52" s="5">
        <f t="shared" si="2"/>
        <v>73</v>
      </c>
      <c r="M52" s="6" t="s">
        <v>0</v>
      </c>
      <c r="N52" s="14">
        <f t="shared" si="6"/>
        <v>0.48000000000000026</v>
      </c>
      <c r="O52" s="8"/>
      <c r="P52" s="5">
        <f t="shared" si="3"/>
        <v>149</v>
      </c>
      <c r="Q52" s="6" t="s">
        <v>0</v>
      </c>
      <c r="R52" s="14">
        <f t="shared" si="7"/>
        <v>0.98000000000000065</v>
      </c>
      <c r="S52" s="8"/>
    </row>
    <row r="53" spans="1:19" s="4" customFormat="1" x14ac:dyDescent="0.2">
      <c r="A53" s="11"/>
      <c r="B53" s="33">
        <f t="shared" si="0"/>
        <v>298</v>
      </c>
      <c r="C53" s="9" t="s">
        <v>0</v>
      </c>
      <c r="D53" s="10">
        <f>1%+D52</f>
        <v>0.49000000000000027</v>
      </c>
      <c r="E53" s="11"/>
      <c r="F53" s="33">
        <f t="shared" si="1"/>
        <v>602</v>
      </c>
      <c r="G53" s="9" t="s">
        <v>0</v>
      </c>
      <c r="H53" s="10">
        <f t="shared" si="5"/>
        <v>0.99000000000000066</v>
      </c>
      <c r="I53" s="11"/>
      <c r="J53" s="23"/>
      <c r="K53" s="11"/>
      <c r="L53" s="9">
        <f t="shared" si="2"/>
        <v>74</v>
      </c>
      <c r="M53" s="9" t="s">
        <v>0</v>
      </c>
      <c r="N53" s="15">
        <f t="shared" si="6"/>
        <v>0.49000000000000027</v>
      </c>
      <c r="O53" s="11"/>
      <c r="P53" s="9">
        <f t="shared" si="3"/>
        <v>150</v>
      </c>
      <c r="Q53" s="9" t="s">
        <v>0</v>
      </c>
      <c r="R53" s="15">
        <f t="shared" si="7"/>
        <v>0.99000000000000066</v>
      </c>
      <c r="S53" s="11"/>
    </row>
    <row r="54" spans="1:19" s="4" customFormat="1" ht="13.5" thickBot="1" x14ac:dyDescent="0.25">
      <c r="A54" s="21"/>
      <c r="B54" s="37">
        <f t="shared" si="0"/>
        <v>304</v>
      </c>
      <c r="C54" s="29" t="s">
        <v>0</v>
      </c>
      <c r="D54" s="30">
        <f>1%+D53</f>
        <v>0.50000000000000022</v>
      </c>
      <c r="E54" s="21"/>
      <c r="F54" s="37">
        <f t="shared" si="1"/>
        <v>608</v>
      </c>
      <c r="G54" s="29" t="s">
        <v>0</v>
      </c>
      <c r="H54" s="30">
        <f t="shared" si="5"/>
        <v>1.0000000000000007</v>
      </c>
      <c r="I54" s="21"/>
      <c r="J54" s="22"/>
      <c r="K54" s="21"/>
      <c r="L54" s="28">
        <f t="shared" si="2"/>
        <v>76</v>
      </c>
      <c r="M54" s="29" t="s">
        <v>0</v>
      </c>
      <c r="N54" s="30">
        <f t="shared" si="6"/>
        <v>0.50000000000000022</v>
      </c>
      <c r="O54" s="21"/>
      <c r="P54" s="28">
        <f t="shared" si="3"/>
        <v>152</v>
      </c>
      <c r="Q54" s="29" t="s">
        <v>0</v>
      </c>
      <c r="R54" s="30">
        <f t="shared" si="7"/>
        <v>1.0000000000000007</v>
      </c>
      <c r="S54" s="21"/>
    </row>
    <row r="55" spans="1:19" x14ac:dyDescent="0.2">
      <c r="J55" s="25"/>
    </row>
    <row r="56" spans="1:19" x14ac:dyDescent="0.2">
      <c r="J56" s="25"/>
    </row>
    <row r="57" spans="1:19" x14ac:dyDescent="0.2">
      <c r="J57" s="25"/>
    </row>
    <row r="58" spans="1:19" x14ac:dyDescent="0.2">
      <c r="J58" s="25"/>
    </row>
  </sheetData>
  <sheetProtection sheet="1" objects="1" scenarios="1"/>
  <mergeCells count="1">
    <mergeCell ref="A1:S1"/>
  </mergeCells>
  <phoneticPr fontId="3" type="noConversion"/>
  <printOptions horizontalCentered="1"/>
  <pageMargins left="0.7" right="0.7" top="0.51" bottom="0.46"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1 tenth acre stats</vt:lpstr>
      <vt:lpstr>'1 tenth acre stats'!Print_Area</vt:lpstr>
    </vt:vector>
  </TitlesOfParts>
  <Company>Idaho Department of Lands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Stephenson</dc:creator>
  <cp:lastModifiedBy>Zelaya, Al</cp:lastModifiedBy>
  <cp:lastPrinted>2011-06-15T20:49:52Z</cp:lastPrinted>
  <dcterms:created xsi:type="dcterms:W3CDTF">2011-04-20T14:33:16Z</dcterms:created>
  <dcterms:modified xsi:type="dcterms:W3CDTF">2012-05-02T21:04:37Z</dcterms:modified>
</cp:coreProperties>
</file>