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nowak\Documents\Nowak\Publications\aaa Pub-work\NPV replacement trees\"/>
    </mc:Choice>
  </mc:AlternateContent>
  <bookViews>
    <workbookView xWindow="-20" yWindow="3980" windowWidth="19230" windowHeight="3990" tabRatio="862" firstSheet="4" activeTab="4"/>
  </bookViews>
  <sheets>
    <sheet name="LAI" sheetId="6" state="hidden" r:id="rId1"/>
    <sheet name="LargeSpecies" sheetId="9" state="hidden" r:id="rId2"/>
    <sheet name="SmallSpecies" sheetId="11" state="hidden" r:id="rId3"/>
    <sheet name="Growth rate" sheetId="81" state="hidden" r:id="rId4"/>
    <sheet name="Introduction" sheetId="92" r:id="rId5"/>
    <sheet name="Instructions" sheetId="90" r:id="rId6"/>
    <sheet name="Calculator" sheetId="1" r:id="rId7"/>
    <sheet name="Years2Death" sheetId="2" state="hidden" r:id="rId8"/>
  </sheets>
  <calcPr calcId="152511"/>
</workbook>
</file>

<file path=xl/calcChain.xml><?xml version="1.0" encoding="utf-8"?>
<calcChain xmlns="http://schemas.openxmlformats.org/spreadsheetml/2006/main">
  <c r="F170" i="6" l="1"/>
  <c r="E8" i="1"/>
  <c r="A8" i="1"/>
  <c r="F282" i="6" l="1"/>
  <c r="F272" i="6"/>
  <c r="F262" i="6"/>
  <c r="F252" i="6"/>
  <c r="F253" i="6" s="1"/>
  <c r="F254" i="6" s="1"/>
  <c r="F255" i="6" s="1"/>
  <c r="F256" i="6" s="1"/>
  <c r="F242" i="6"/>
  <c r="G242" i="6" s="1"/>
  <c r="F232" i="6"/>
  <c r="G222" i="6" s="1"/>
  <c r="F222" i="6"/>
  <c r="F223" i="6" s="1"/>
  <c r="F224" i="6" s="1"/>
  <c r="F225" i="6" s="1"/>
  <c r="F226" i="6" s="1"/>
  <c r="F227" i="6" s="1"/>
  <c r="F228" i="6" s="1"/>
  <c r="F229" i="6" s="1"/>
  <c r="F230" i="6" s="1"/>
  <c r="F231" i="6" s="1"/>
  <c r="F212" i="6"/>
  <c r="F213" i="6" s="1"/>
  <c r="F214" i="6" s="1"/>
  <c r="F215" i="6" s="1"/>
  <c r="F216" i="6" s="1"/>
  <c r="F217" i="6" s="1"/>
  <c r="F218" i="6" s="1"/>
  <c r="F219" i="6" s="1"/>
  <c r="F220" i="6" s="1"/>
  <c r="F221" i="6" s="1"/>
  <c r="F202" i="6"/>
  <c r="G202" i="6" s="1"/>
  <c r="F192" i="6"/>
  <c r="G182" i="6" s="1"/>
  <c r="F183" i="6" s="1"/>
  <c r="F184" i="6" s="1"/>
  <c r="F185" i="6" s="1"/>
  <c r="F186" i="6" s="1"/>
  <c r="F187" i="6" s="1"/>
  <c r="F182" i="6"/>
  <c r="F172" i="6"/>
  <c r="G172" i="6" s="1"/>
  <c r="F173" i="6" s="1"/>
  <c r="F174" i="6" s="1"/>
  <c r="F175" i="6" s="1"/>
  <c r="F176" i="6" s="1"/>
  <c r="F162" i="6"/>
  <c r="F163" i="6" s="1"/>
  <c r="F164" i="6" s="1"/>
  <c r="F165" i="6" s="1"/>
  <c r="F166" i="6" s="1"/>
  <c r="F167" i="6" s="1"/>
  <c r="F168" i="6" s="1"/>
  <c r="F169" i="6" s="1"/>
  <c r="F152" i="6"/>
  <c r="G152" i="6" s="1"/>
  <c r="F142" i="6"/>
  <c r="F132" i="6"/>
  <c r="G162" i="6"/>
  <c r="G212" i="6"/>
  <c r="G252" i="6"/>
  <c r="F171" i="6" l="1"/>
  <c r="F177" i="6"/>
  <c r="F178" i="6" s="1"/>
  <c r="F179" i="6" s="1"/>
  <c r="F180" i="6" s="1"/>
  <c r="F181" i="6" s="1"/>
  <c r="F257" i="6"/>
  <c r="F258" i="6" s="1"/>
  <c r="F259" i="6" s="1"/>
  <c r="F260" i="6" s="1"/>
  <c r="F261" i="6" s="1"/>
  <c r="F188" i="6"/>
  <c r="F189" i="6" s="1"/>
  <c r="F190" i="6" s="1"/>
  <c r="F191" i="6" s="1"/>
  <c r="F153" i="6"/>
  <c r="F154" i="6" s="1"/>
  <c r="F155" i="6" s="1"/>
  <c r="F156" i="6" s="1"/>
  <c r="F203" i="6"/>
  <c r="F204" i="6" s="1"/>
  <c r="F205" i="6" s="1"/>
  <c r="F206" i="6" s="1"/>
  <c r="F243" i="6"/>
  <c r="F244" i="6" s="1"/>
  <c r="F245" i="6" s="1"/>
  <c r="F246" i="6" s="1"/>
  <c r="F247" i="6" s="1"/>
  <c r="G262" i="6"/>
  <c r="F263" i="6" s="1"/>
  <c r="G232" i="6"/>
  <c r="F233" i="6" s="1"/>
  <c r="F234" i="6" s="1"/>
  <c r="G272" i="6"/>
  <c r="F273" i="6" s="1"/>
  <c r="F274" i="6" s="1"/>
  <c r="G192" i="6"/>
  <c r="G132" i="6"/>
  <c r="F133" i="6" s="1"/>
  <c r="F134" i="6" s="1"/>
  <c r="F193" i="6"/>
  <c r="G142" i="6"/>
  <c r="F143" i="6" s="1"/>
  <c r="F144" i="6" s="1"/>
  <c r="F145" i="6" s="1"/>
  <c r="F146" i="6" s="1"/>
  <c r="F235" i="6" l="1"/>
  <c r="F236" i="6" s="1"/>
  <c r="F147" i="6"/>
  <c r="F148" i="6" s="1"/>
  <c r="F149" i="6" s="1"/>
  <c r="F135" i="6"/>
  <c r="F136" i="6" s="1"/>
  <c r="F137" i="6" s="1"/>
  <c r="F138" i="6" s="1"/>
  <c r="F275" i="6"/>
  <c r="F276" i="6" s="1"/>
  <c r="F277" i="6" s="1"/>
  <c r="F278" i="6" s="1"/>
  <c r="F194" i="6"/>
  <c r="F195" i="6" s="1"/>
  <c r="F196" i="6" s="1"/>
  <c r="F248" i="6"/>
  <c r="F249" i="6" s="1"/>
  <c r="F250" i="6" s="1"/>
  <c r="F251" i="6" s="1"/>
  <c r="F157" i="6"/>
  <c r="F158" i="6" s="1"/>
  <c r="F159" i="6" s="1"/>
  <c r="F160" i="6" s="1"/>
  <c r="F264" i="6"/>
  <c r="F265" i="6" s="1"/>
  <c r="F266" i="6" s="1"/>
  <c r="F267" i="6" s="1"/>
  <c r="F268" i="6" s="1"/>
  <c r="F269" i="6" s="1"/>
  <c r="F207" i="6"/>
  <c r="F208" i="6" s="1"/>
  <c r="F209" i="6" s="1"/>
  <c r="F270" i="6" l="1"/>
  <c r="F271" i="6" s="1"/>
  <c r="F279" i="6"/>
  <c r="F139" i="6"/>
  <c r="F140" i="6" s="1"/>
  <c r="F141" i="6" s="1"/>
  <c r="F210" i="6"/>
  <c r="F211" i="6" s="1"/>
  <c r="F161" i="6"/>
  <c r="F197" i="6"/>
  <c r="F198" i="6" s="1"/>
  <c r="F199" i="6" s="1"/>
  <c r="F150" i="6"/>
  <c r="F151" i="6" s="1"/>
  <c r="F237" i="6"/>
  <c r="F238" i="6" s="1"/>
  <c r="F239" i="6" s="1"/>
  <c r="F240" i="6" s="1"/>
  <c r="F241" i="6" s="1"/>
  <c r="F9" i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9" i="2"/>
  <c r="J3" i="81" l="1"/>
  <c r="J256" i="81"/>
  <c r="J260" i="81"/>
  <c r="J264" i="81"/>
  <c r="J268" i="81"/>
  <c r="J272" i="81"/>
  <c r="J276" i="81"/>
  <c r="J280" i="81"/>
  <c r="J284" i="81"/>
  <c r="J288" i="81"/>
  <c r="J292" i="81"/>
  <c r="J296" i="81"/>
  <c r="J300" i="81"/>
  <c r="J304" i="81"/>
  <c r="J308" i="81"/>
  <c r="J312" i="81"/>
  <c r="J316" i="81"/>
  <c r="J320" i="81"/>
  <c r="J324" i="81"/>
  <c r="J328" i="81"/>
  <c r="J332" i="81"/>
  <c r="J336" i="81"/>
  <c r="J340" i="81"/>
  <c r="J344" i="81"/>
  <c r="J348" i="81"/>
  <c r="J352" i="81"/>
  <c r="J356" i="81"/>
  <c r="J360" i="81"/>
  <c r="J364" i="81"/>
  <c r="J254" i="81"/>
  <c r="J259" i="81"/>
  <c r="J265" i="81"/>
  <c r="J270" i="81"/>
  <c r="J275" i="81"/>
  <c r="J281" i="81"/>
  <c r="J286" i="81"/>
  <c r="J291" i="81"/>
  <c r="J297" i="81"/>
  <c r="J302" i="81"/>
  <c r="J307" i="81"/>
  <c r="J313" i="81"/>
  <c r="J318" i="81"/>
  <c r="J323" i="81"/>
  <c r="J329" i="81"/>
  <c r="J334" i="81"/>
  <c r="J339" i="81"/>
  <c r="J345" i="81"/>
  <c r="J350" i="81"/>
  <c r="J355" i="81"/>
  <c r="J361" i="81"/>
  <c r="J366" i="81"/>
  <c r="J370" i="81"/>
  <c r="J374" i="81"/>
  <c r="J378" i="81"/>
  <c r="J382" i="81"/>
  <c r="J386" i="81"/>
  <c r="J390" i="81"/>
  <c r="J394" i="81"/>
  <c r="J398" i="81"/>
  <c r="J402" i="81"/>
  <c r="J255" i="81"/>
  <c r="J261" i="81"/>
  <c r="J266" i="81"/>
  <c r="J271" i="81"/>
  <c r="J277" i="81"/>
  <c r="J282" i="81"/>
  <c r="J287" i="81"/>
  <c r="J293" i="81"/>
  <c r="J298" i="81"/>
  <c r="J303" i="81"/>
  <c r="J309" i="81"/>
  <c r="J314" i="81"/>
  <c r="J319" i="81"/>
  <c r="J325" i="81"/>
  <c r="J330" i="81"/>
  <c r="J335" i="81"/>
  <c r="J341" i="81"/>
  <c r="J346" i="81"/>
  <c r="J351" i="81"/>
  <c r="J357" i="81"/>
  <c r="J362" i="81"/>
  <c r="J367" i="81"/>
  <c r="J371" i="81"/>
  <c r="J375" i="81"/>
  <c r="J379" i="81"/>
  <c r="J383" i="81"/>
  <c r="J387" i="81"/>
  <c r="J391" i="81"/>
  <c r="J395" i="81"/>
  <c r="J399" i="81"/>
  <c r="J403" i="81"/>
  <c r="J407" i="81"/>
  <c r="J411" i="81"/>
  <c r="J415" i="81"/>
  <c r="J419" i="81"/>
  <c r="J423" i="81"/>
  <c r="J427" i="81"/>
  <c r="J431" i="81"/>
  <c r="J435" i="81"/>
  <c r="J439" i="81"/>
  <c r="J443" i="81"/>
  <c r="J447" i="81"/>
  <c r="J451" i="81"/>
  <c r="J253" i="81"/>
  <c r="J263" i="81"/>
  <c r="J274" i="81"/>
  <c r="J285" i="81"/>
  <c r="J295" i="81"/>
  <c r="J306" i="81"/>
  <c r="J317" i="81"/>
  <c r="J327" i="81"/>
  <c r="J338" i="81"/>
  <c r="J349" i="81"/>
  <c r="J359" i="81"/>
  <c r="J369" i="81"/>
  <c r="J377" i="81"/>
  <c r="J385" i="81"/>
  <c r="J393" i="81"/>
  <c r="J401" i="81"/>
  <c r="J408" i="81"/>
  <c r="J413" i="81"/>
  <c r="J418" i="81"/>
  <c r="J424" i="81"/>
  <c r="J429" i="81"/>
  <c r="J434" i="81"/>
  <c r="J440" i="81"/>
  <c r="J445" i="81"/>
  <c r="J450" i="81"/>
  <c r="J455" i="81"/>
  <c r="J459" i="81"/>
  <c r="J463" i="81"/>
  <c r="J467" i="81"/>
  <c r="J471" i="81"/>
  <c r="J475" i="81"/>
  <c r="J479" i="81"/>
  <c r="J483" i="81"/>
  <c r="J487" i="81"/>
  <c r="J491" i="81"/>
  <c r="J495" i="81"/>
  <c r="J499" i="81"/>
  <c r="J503" i="81"/>
  <c r="J507" i="81"/>
  <c r="J511" i="81"/>
  <c r="J515" i="81"/>
  <c r="J519" i="81"/>
  <c r="J523" i="81"/>
  <c r="J527" i="81"/>
  <c r="J531" i="81"/>
  <c r="J535" i="81"/>
  <c r="J539" i="81"/>
  <c r="J543" i="81"/>
  <c r="J547" i="81"/>
  <c r="J551" i="81"/>
  <c r="J555" i="81"/>
  <c r="J559" i="81"/>
  <c r="J563" i="81"/>
  <c r="J567" i="81"/>
  <c r="J571" i="81"/>
  <c r="J575" i="81"/>
  <c r="J579" i="81"/>
  <c r="J583" i="81"/>
  <c r="J587" i="81"/>
  <c r="J591" i="81"/>
  <c r="J595" i="81"/>
  <c r="J599" i="81"/>
  <c r="L3" i="81"/>
  <c r="J257" i="81"/>
  <c r="J267" i="81"/>
  <c r="J278" i="81"/>
  <c r="J289" i="81"/>
  <c r="J299" i="81"/>
  <c r="J310" i="81"/>
  <c r="J321" i="81"/>
  <c r="J331" i="81"/>
  <c r="J342" i="81"/>
  <c r="J353" i="81"/>
  <c r="J363" i="81"/>
  <c r="J372" i="81"/>
  <c r="J380" i="81"/>
  <c r="J388" i="81"/>
  <c r="J396" i="81"/>
  <c r="J404" i="81"/>
  <c r="J409" i="81"/>
  <c r="J414" i="81"/>
  <c r="J420" i="81"/>
  <c r="J425" i="81"/>
  <c r="J430" i="81"/>
  <c r="J436" i="81"/>
  <c r="J441" i="81"/>
  <c r="J446" i="81"/>
  <c r="J452" i="81"/>
  <c r="J456" i="81"/>
  <c r="J460" i="81"/>
  <c r="J464" i="81"/>
  <c r="J468" i="81"/>
  <c r="J472" i="81"/>
  <c r="J476" i="81"/>
  <c r="J480" i="81"/>
  <c r="J484" i="81"/>
  <c r="J488" i="81"/>
  <c r="J492" i="81"/>
  <c r="J496" i="81"/>
  <c r="J500" i="81"/>
  <c r="J504" i="81"/>
  <c r="J508" i="81"/>
  <c r="J512" i="81"/>
  <c r="J516" i="81"/>
  <c r="J520" i="81"/>
  <c r="J524" i="81"/>
  <c r="J528" i="81"/>
  <c r="J532" i="81"/>
  <c r="J536" i="81"/>
  <c r="J540" i="81"/>
  <c r="J544" i="81"/>
  <c r="J548" i="81"/>
  <c r="J552" i="81"/>
  <c r="J556" i="81"/>
  <c r="J560" i="81"/>
  <c r="J564" i="81"/>
  <c r="J568" i="81"/>
  <c r="J572" i="81"/>
  <c r="J576" i="81"/>
  <c r="J580" i="81"/>
  <c r="J584" i="81"/>
  <c r="J588" i="81"/>
  <c r="J592" i="81"/>
  <c r="J596" i="81"/>
  <c r="J600" i="81"/>
  <c r="J258" i="81"/>
  <c r="J269" i="81"/>
  <c r="J279" i="81"/>
  <c r="J290" i="81"/>
  <c r="J301" i="81"/>
  <c r="J311" i="81"/>
  <c r="J322" i="81"/>
  <c r="J333" i="81"/>
  <c r="J343" i="81"/>
  <c r="J354" i="81"/>
  <c r="J365" i="81"/>
  <c r="J373" i="81"/>
  <c r="J381" i="81"/>
  <c r="J389" i="81"/>
  <c r="J397" i="81"/>
  <c r="J405" i="81"/>
  <c r="J410" i="81"/>
  <c r="J416" i="81"/>
  <c r="J421" i="81"/>
  <c r="J426" i="81"/>
  <c r="J432" i="81"/>
  <c r="J437" i="81"/>
  <c r="J442" i="81"/>
  <c r="J448" i="81"/>
  <c r="J453" i="81"/>
  <c r="J457" i="81"/>
  <c r="J461" i="81"/>
  <c r="J465" i="81"/>
  <c r="J469" i="81"/>
  <c r="J473" i="81"/>
  <c r="J477" i="81"/>
  <c r="J481" i="81"/>
  <c r="J485" i="81"/>
  <c r="J489" i="81"/>
  <c r="J493" i="81"/>
  <c r="J497" i="81"/>
  <c r="J501" i="81"/>
  <c r="J505" i="81"/>
  <c r="J509" i="81"/>
  <c r="J513" i="81"/>
  <c r="J517" i="81"/>
  <c r="J521" i="81"/>
  <c r="J525" i="81"/>
  <c r="J529" i="81"/>
  <c r="J533" i="81"/>
  <c r="J537" i="81"/>
  <c r="J541" i="81"/>
  <c r="J545" i="81"/>
  <c r="J549" i="81"/>
  <c r="J553" i="81"/>
  <c r="J557" i="81"/>
  <c r="J561" i="81"/>
  <c r="J565" i="81"/>
  <c r="J569" i="81"/>
  <c r="J573" i="81"/>
  <c r="J577" i="81"/>
  <c r="J581" i="81"/>
  <c r="J585" i="81"/>
  <c r="J589" i="81"/>
  <c r="J593" i="81"/>
  <c r="J597" i="81"/>
  <c r="J601" i="81"/>
  <c r="J262" i="81"/>
  <c r="J273" i="81"/>
  <c r="J283" i="81"/>
  <c r="J294" i="81"/>
  <c r="J305" i="81"/>
  <c r="J315" i="81"/>
  <c r="J326" i="81"/>
  <c r="J337" i="81"/>
  <c r="J347" i="81"/>
  <c r="J358" i="81"/>
  <c r="J368" i="81"/>
  <c r="J376" i="81"/>
  <c r="J384" i="81"/>
  <c r="J392" i="81"/>
  <c r="J400" i="81"/>
  <c r="J406" i="81"/>
  <c r="J412" i="81"/>
  <c r="J417" i="81"/>
  <c r="J422" i="81"/>
  <c r="J428" i="81"/>
  <c r="J433" i="81"/>
  <c r="J438" i="81"/>
  <c r="J444" i="81"/>
  <c r="J449" i="81"/>
  <c r="J454" i="81"/>
  <c r="J458" i="81"/>
  <c r="J462" i="81"/>
  <c r="J466" i="81"/>
  <c r="J470" i="81"/>
  <c r="J474" i="81"/>
  <c r="J478" i="81"/>
  <c r="J482" i="81"/>
  <c r="J486" i="81"/>
  <c r="J490" i="81"/>
  <c r="J494" i="81"/>
  <c r="J498" i="81"/>
  <c r="J502" i="81"/>
  <c r="J506" i="81"/>
  <c r="J510" i="81"/>
  <c r="J514" i="81"/>
  <c r="J518" i="81"/>
  <c r="J522" i="81"/>
  <c r="J526" i="81"/>
  <c r="J530" i="81"/>
  <c r="J534" i="81"/>
  <c r="J538" i="81"/>
  <c r="J542" i="81"/>
  <c r="J546" i="81"/>
  <c r="J550" i="81"/>
  <c r="J554" i="81"/>
  <c r="J558" i="81"/>
  <c r="J562" i="81"/>
  <c r="J566" i="81"/>
  <c r="J570" i="81"/>
  <c r="J574" i="81"/>
  <c r="J578" i="81"/>
  <c r="J582" i="81"/>
  <c r="J586" i="81"/>
  <c r="J590" i="81"/>
  <c r="J594" i="81"/>
  <c r="J598" i="81"/>
  <c r="J602" i="81"/>
  <c r="N256" i="11"/>
  <c r="O256" i="11" s="1"/>
  <c r="N260" i="11"/>
  <c r="O260" i="11" s="1"/>
  <c r="N264" i="11"/>
  <c r="O264" i="11" s="1"/>
  <c r="N268" i="11"/>
  <c r="O268" i="11" s="1"/>
  <c r="N272" i="11"/>
  <c r="O272" i="11" s="1"/>
  <c r="N276" i="11"/>
  <c r="O276" i="11" s="1"/>
  <c r="N280" i="11"/>
  <c r="O280" i="11" s="1"/>
  <c r="N284" i="11"/>
  <c r="O284" i="11" s="1"/>
  <c r="N288" i="11"/>
  <c r="O288" i="11" s="1"/>
  <c r="N292" i="11"/>
  <c r="O292" i="11" s="1"/>
  <c r="N296" i="11"/>
  <c r="O296" i="11" s="1"/>
  <c r="N300" i="11"/>
  <c r="O300" i="11" s="1"/>
  <c r="N304" i="11"/>
  <c r="O304" i="11" s="1"/>
  <c r="N308" i="11"/>
  <c r="O308" i="11" s="1"/>
  <c r="N312" i="11"/>
  <c r="O312" i="11" s="1"/>
  <c r="N316" i="11"/>
  <c r="O316" i="11" s="1"/>
  <c r="N320" i="11"/>
  <c r="O320" i="11" s="1"/>
  <c r="N324" i="11"/>
  <c r="O324" i="11" s="1"/>
  <c r="N328" i="11"/>
  <c r="O328" i="11" s="1"/>
  <c r="N332" i="11"/>
  <c r="O332" i="11" s="1"/>
  <c r="N336" i="11"/>
  <c r="O336" i="11" s="1"/>
  <c r="N340" i="11"/>
  <c r="O340" i="11" s="1"/>
  <c r="N344" i="11"/>
  <c r="O344" i="11" s="1"/>
  <c r="N348" i="11"/>
  <c r="O348" i="11" s="1"/>
  <c r="N352" i="11"/>
  <c r="O352" i="11" s="1"/>
  <c r="N356" i="11"/>
  <c r="O356" i="11" s="1"/>
  <c r="N360" i="11"/>
  <c r="O360" i="11" s="1"/>
  <c r="N364" i="11"/>
  <c r="O364" i="11" s="1"/>
  <c r="N368" i="11"/>
  <c r="O368" i="11" s="1"/>
  <c r="N372" i="11"/>
  <c r="O372" i="11" s="1"/>
  <c r="N376" i="11"/>
  <c r="O376" i="11" s="1"/>
  <c r="N380" i="11"/>
  <c r="O380" i="11" s="1"/>
  <c r="N384" i="11"/>
  <c r="O384" i="11" s="1"/>
  <c r="N388" i="11"/>
  <c r="O388" i="11" s="1"/>
  <c r="N392" i="11"/>
  <c r="O392" i="11" s="1"/>
  <c r="N396" i="11"/>
  <c r="O396" i="11" s="1"/>
  <c r="N257" i="11"/>
  <c r="O257" i="11" s="1"/>
  <c r="N261" i="11"/>
  <c r="O261" i="11" s="1"/>
  <c r="N265" i="11"/>
  <c r="O265" i="11" s="1"/>
  <c r="N269" i="11"/>
  <c r="O269" i="11" s="1"/>
  <c r="N273" i="11"/>
  <c r="O273" i="11" s="1"/>
  <c r="N277" i="11"/>
  <c r="O277" i="11" s="1"/>
  <c r="N281" i="11"/>
  <c r="O281" i="11" s="1"/>
  <c r="N285" i="11"/>
  <c r="O285" i="11" s="1"/>
  <c r="N289" i="11"/>
  <c r="O289" i="11" s="1"/>
  <c r="N293" i="11"/>
  <c r="O293" i="11" s="1"/>
  <c r="N297" i="11"/>
  <c r="O297" i="11" s="1"/>
  <c r="N301" i="11"/>
  <c r="O301" i="11" s="1"/>
  <c r="N305" i="11"/>
  <c r="O305" i="11" s="1"/>
  <c r="N309" i="11"/>
  <c r="O309" i="11" s="1"/>
  <c r="N313" i="11"/>
  <c r="O313" i="11" s="1"/>
  <c r="N317" i="11"/>
  <c r="O317" i="11" s="1"/>
  <c r="N321" i="11"/>
  <c r="O321" i="11" s="1"/>
  <c r="N325" i="11"/>
  <c r="O325" i="11" s="1"/>
  <c r="N329" i="11"/>
  <c r="O329" i="11" s="1"/>
  <c r="N333" i="11"/>
  <c r="O333" i="11" s="1"/>
  <c r="N337" i="11"/>
  <c r="O337" i="11" s="1"/>
  <c r="N341" i="11"/>
  <c r="O341" i="11" s="1"/>
  <c r="N345" i="11"/>
  <c r="O345" i="11" s="1"/>
  <c r="N349" i="11"/>
  <c r="O349" i="11" s="1"/>
  <c r="N353" i="11"/>
  <c r="O353" i="11" s="1"/>
  <c r="N357" i="11"/>
  <c r="O357" i="11" s="1"/>
  <c r="N361" i="11"/>
  <c r="O361" i="11" s="1"/>
  <c r="N365" i="11"/>
  <c r="O365" i="11" s="1"/>
  <c r="N369" i="11"/>
  <c r="O369" i="11" s="1"/>
  <c r="N373" i="11"/>
  <c r="O373" i="11" s="1"/>
  <c r="N377" i="11"/>
  <c r="O377" i="11" s="1"/>
  <c r="N381" i="11"/>
  <c r="O381" i="11" s="1"/>
  <c r="N385" i="11"/>
  <c r="O385" i="11" s="1"/>
  <c r="N389" i="11"/>
  <c r="O389" i="11" s="1"/>
  <c r="N393" i="11"/>
  <c r="O393" i="11" s="1"/>
  <c r="N397" i="11"/>
  <c r="O397" i="11" s="1"/>
  <c r="N258" i="11"/>
  <c r="O258" i="11" s="1"/>
  <c r="N266" i="11"/>
  <c r="O266" i="11" s="1"/>
  <c r="N274" i="11"/>
  <c r="O274" i="11" s="1"/>
  <c r="N282" i="11"/>
  <c r="O282" i="11" s="1"/>
  <c r="N290" i="11"/>
  <c r="O290" i="11" s="1"/>
  <c r="N298" i="11"/>
  <c r="O298" i="11" s="1"/>
  <c r="N306" i="11"/>
  <c r="O306" i="11" s="1"/>
  <c r="N314" i="11"/>
  <c r="O314" i="11" s="1"/>
  <c r="N322" i="11"/>
  <c r="O322" i="11" s="1"/>
  <c r="N330" i="11"/>
  <c r="O330" i="11" s="1"/>
  <c r="N338" i="11"/>
  <c r="O338" i="11" s="1"/>
  <c r="N346" i="11"/>
  <c r="O346" i="11" s="1"/>
  <c r="N354" i="11"/>
  <c r="O354" i="11" s="1"/>
  <c r="N362" i="11"/>
  <c r="O362" i="11" s="1"/>
  <c r="N370" i="11"/>
  <c r="O370" i="11" s="1"/>
  <c r="N378" i="11"/>
  <c r="O378" i="11" s="1"/>
  <c r="N386" i="11"/>
  <c r="O386" i="11" s="1"/>
  <c r="N394" i="11"/>
  <c r="O394" i="11" s="1"/>
  <c r="N400" i="11"/>
  <c r="O400" i="11" s="1"/>
  <c r="N404" i="11"/>
  <c r="O404" i="11" s="1"/>
  <c r="N408" i="11"/>
  <c r="O408" i="11" s="1"/>
  <c r="N412" i="11"/>
  <c r="O412" i="11" s="1"/>
  <c r="N416" i="11"/>
  <c r="O416" i="11" s="1"/>
  <c r="N420" i="11"/>
  <c r="O420" i="11" s="1"/>
  <c r="N424" i="11"/>
  <c r="O424" i="11" s="1"/>
  <c r="N428" i="11"/>
  <c r="O428" i="11" s="1"/>
  <c r="N432" i="11"/>
  <c r="O432" i="11" s="1"/>
  <c r="N436" i="11"/>
  <c r="O436" i="11" s="1"/>
  <c r="N440" i="11"/>
  <c r="O440" i="11" s="1"/>
  <c r="N444" i="11"/>
  <c r="O444" i="11" s="1"/>
  <c r="N448" i="11"/>
  <c r="O448" i="11" s="1"/>
  <c r="N452" i="11"/>
  <c r="O452" i="11" s="1"/>
  <c r="N456" i="11"/>
  <c r="O456" i="11" s="1"/>
  <c r="N460" i="11"/>
  <c r="O460" i="11" s="1"/>
  <c r="N464" i="11"/>
  <c r="O464" i="11" s="1"/>
  <c r="N468" i="11"/>
  <c r="O468" i="11" s="1"/>
  <c r="N472" i="11"/>
  <c r="O472" i="11" s="1"/>
  <c r="N476" i="11"/>
  <c r="O476" i="11" s="1"/>
  <c r="N480" i="11"/>
  <c r="O480" i="11" s="1"/>
  <c r="N484" i="11"/>
  <c r="O484" i="11" s="1"/>
  <c r="N488" i="11"/>
  <c r="O488" i="11" s="1"/>
  <c r="N492" i="11"/>
  <c r="O492" i="11" s="1"/>
  <c r="N496" i="11"/>
  <c r="O496" i="11" s="1"/>
  <c r="N500" i="11"/>
  <c r="O500" i="11" s="1"/>
  <c r="N504" i="11"/>
  <c r="O504" i="11" s="1"/>
  <c r="N508" i="11"/>
  <c r="O508" i="11" s="1"/>
  <c r="N512" i="11"/>
  <c r="O512" i="11" s="1"/>
  <c r="N516" i="11"/>
  <c r="O516" i="11" s="1"/>
  <c r="N520" i="11"/>
  <c r="O520" i="11" s="1"/>
  <c r="N524" i="11"/>
  <c r="O524" i="11" s="1"/>
  <c r="N528" i="11"/>
  <c r="O528" i="11" s="1"/>
  <c r="N532" i="11"/>
  <c r="O532" i="11" s="1"/>
  <c r="N536" i="11"/>
  <c r="O536" i="11" s="1"/>
  <c r="N540" i="11"/>
  <c r="O540" i="11" s="1"/>
  <c r="N544" i="11"/>
  <c r="O544" i="11" s="1"/>
  <c r="N548" i="11"/>
  <c r="O548" i="11" s="1"/>
  <c r="N552" i="11"/>
  <c r="O552" i="11" s="1"/>
  <c r="N556" i="11"/>
  <c r="O556" i="11" s="1"/>
  <c r="N560" i="11"/>
  <c r="O560" i="11" s="1"/>
  <c r="N564" i="11"/>
  <c r="O564" i="11" s="1"/>
  <c r="N568" i="11"/>
  <c r="O568" i="11" s="1"/>
  <c r="N572" i="11"/>
  <c r="O572" i="11" s="1"/>
  <c r="N576" i="11"/>
  <c r="O576" i="11" s="1"/>
  <c r="N580" i="11"/>
  <c r="O580" i="11" s="1"/>
  <c r="N584" i="11"/>
  <c r="O584" i="11" s="1"/>
  <c r="N588" i="11"/>
  <c r="O588" i="11" s="1"/>
  <c r="N592" i="11"/>
  <c r="O592" i="11" s="1"/>
  <c r="N596" i="11"/>
  <c r="O596" i="11" s="1"/>
  <c r="N600" i="11"/>
  <c r="O600" i="11" s="1"/>
  <c r="M256" i="9"/>
  <c r="M260" i="9"/>
  <c r="M264" i="9"/>
  <c r="M268" i="9"/>
  <c r="M272" i="9"/>
  <c r="M276" i="9"/>
  <c r="M280" i="9"/>
  <c r="M284" i="9"/>
  <c r="M288" i="9"/>
  <c r="M292" i="9"/>
  <c r="M296" i="9"/>
  <c r="M300" i="9"/>
  <c r="M304" i="9"/>
  <c r="M308" i="9"/>
  <c r="M312" i="9"/>
  <c r="M316" i="9"/>
  <c r="M320" i="9"/>
  <c r="M324" i="9"/>
  <c r="M328" i="9"/>
  <c r="M332" i="9"/>
  <c r="M336" i="9"/>
  <c r="M340" i="9"/>
  <c r="M344" i="9"/>
  <c r="M348" i="9"/>
  <c r="M352" i="9"/>
  <c r="M356" i="9"/>
  <c r="M360" i="9"/>
  <c r="M364" i="9"/>
  <c r="M368" i="9"/>
  <c r="M372" i="9"/>
  <c r="M376" i="9"/>
  <c r="M380" i="9"/>
  <c r="M384" i="9"/>
  <c r="M388" i="9"/>
  <c r="M392" i="9"/>
  <c r="M396" i="9"/>
  <c r="M400" i="9"/>
  <c r="M404" i="9"/>
  <c r="M408" i="9"/>
  <c r="M412" i="9"/>
  <c r="M416" i="9"/>
  <c r="M420" i="9"/>
  <c r="M424" i="9"/>
  <c r="M428" i="9"/>
  <c r="M432" i="9"/>
  <c r="M436" i="9"/>
  <c r="M440" i="9"/>
  <c r="M444" i="9"/>
  <c r="M448" i="9"/>
  <c r="M452" i="9"/>
  <c r="M456" i="9"/>
  <c r="M460" i="9"/>
  <c r="M464" i="9"/>
  <c r="M468" i="9"/>
  <c r="M472" i="9"/>
  <c r="M476" i="9"/>
  <c r="M480" i="9"/>
  <c r="M484" i="9"/>
  <c r="M488" i="9"/>
  <c r="M492" i="9"/>
  <c r="M496" i="9"/>
  <c r="M500" i="9"/>
  <c r="M504" i="9"/>
  <c r="M508" i="9"/>
  <c r="M512" i="9"/>
  <c r="M516" i="9"/>
  <c r="M520" i="9"/>
  <c r="M524" i="9"/>
  <c r="M528" i="9"/>
  <c r="M532" i="9"/>
  <c r="M536" i="9"/>
  <c r="M540" i="9"/>
  <c r="M544" i="9"/>
  <c r="M548" i="9"/>
  <c r="M552" i="9"/>
  <c r="M556" i="9"/>
  <c r="M560" i="9"/>
  <c r="M564" i="9"/>
  <c r="M568" i="9"/>
  <c r="M572" i="9"/>
  <c r="M576" i="9"/>
  <c r="M580" i="9"/>
  <c r="M584" i="9"/>
  <c r="M588" i="9"/>
  <c r="M592" i="9"/>
  <c r="M596" i="9"/>
  <c r="M600" i="9"/>
  <c r="N259" i="11"/>
  <c r="O259" i="11" s="1"/>
  <c r="N267" i="11"/>
  <c r="O267" i="11" s="1"/>
  <c r="N275" i="11"/>
  <c r="O275" i="11" s="1"/>
  <c r="N283" i="11"/>
  <c r="O283" i="11" s="1"/>
  <c r="N291" i="11"/>
  <c r="O291" i="11" s="1"/>
  <c r="N299" i="11"/>
  <c r="O299" i="11" s="1"/>
  <c r="N307" i="11"/>
  <c r="O307" i="11" s="1"/>
  <c r="N315" i="11"/>
  <c r="O315" i="11" s="1"/>
  <c r="N323" i="11"/>
  <c r="O323" i="11" s="1"/>
  <c r="N331" i="11"/>
  <c r="O331" i="11" s="1"/>
  <c r="N339" i="11"/>
  <c r="O339" i="11" s="1"/>
  <c r="N347" i="11"/>
  <c r="O347" i="11" s="1"/>
  <c r="N355" i="11"/>
  <c r="O355" i="11" s="1"/>
  <c r="N363" i="11"/>
  <c r="O363" i="11" s="1"/>
  <c r="N371" i="11"/>
  <c r="O371" i="11" s="1"/>
  <c r="N379" i="11"/>
  <c r="O379" i="11" s="1"/>
  <c r="N387" i="11"/>
  <c r="O387" i="11" s="1"/>
  <c r="N395" i="11"/>
  <c r="O395" i="11" s="1"/>
  <c r="N401" i="11"/>
  <c r="O401" i="11" s="1"/>
  <c r="N405" i="11"/>
  <c r="O405" i="11" s="1"/>
  <c r="N409" i="11"/>
  <c r="O409" i="11" s="1"/>
  <c r="N413" i="11"/>
  <c r="O413" i="11" s="1"/>
  <c r="N417" i="11"/>
  <c r="O417" i="11" s="1"/>
  <c r="N421" i="11"/>
  <c r="O421" i="11" s="1"/>
  <c r="N425" i="11"/>
  <c r="O425" i="11" s="1"/>
  <c r="N429" i="11"/>
  <c r="O429" i="11" s="1"/>
  <c r="N433" i="11"/>
  <c r="O433" i="11" s="1"/>
  <c r="N437" i="11"/>
  <c r="O437" i="11" s="1"/>
  <c r="N441" i="11"/>
  <c r="O441" i="11" s="1"/>
  <c r="N445" i="11"/>
  <c r="O445" i="11" s="1"/>
  <c r="N449" i="11"/>
  <c r="O449" i="11" s="1"/>
  <c r="N453" i="11"/>
  <c r="O453" i="11" s="1"/>
  <c r="N457" i="11"/>
  <c r="O457" i="11" s="1"/>
  <c r="N461" i="11"/>
  <c r="O461" i="11" s="1"/>
  <c r="N465" i="11"/>
  <c r="O465" i="11" s="1"/>
  <c r="N469" i="11"/>
  <c r="O469" i="11" s="1"/>
  <c r="N473" i="11"/>
  <c r="O473" i="11" s="1"/>
  <c r="N477" i="11"/>
  <c r="O477" i="11" s="1"/>
  <c r="N481" i="11"/>
  <c r="O481" i="11" s="1"/>
  <c r="N485" i="11"/>
  <c r="O485" i="11" s="1"/>
  <c r="N489" i="11"/>
  <c r="O489" i="11" s="1"/>
  <c r="N493" i="11"/>
  <c r="O493" i="11" s="1"/>
  <c r="N497" i="11"/>
  <c r="O497" i="11" s="1"/>
  <c r="N501" i="11"/>
  <c r="O501" i="11" s="1"/>
  <c r="N505" i="11"/>
  <c r="O505" i="11" s="1"/>
  <c r="N509" i="11"/>
  <c r="O509" i="11" s="1"/>
  <c r="N513" i="11"/>
  <c r="O513" i="11" s="1"/>
  <c r="N517" i="11"/>
  <c r="O517" i="11" s="1"/>
  <c r="N521" i="11"/>
  <c r="O521" i="11" s="1"/>
  <c r="N525" i="11"/>
  <c r="O525" i="11" s="1"/>
  <c r="N529" i="11"/>
  <c r="O529" i="11" s="1"/>
  <c r="N533" i="11"/>
  <c r="O533" i="11" s="1"/>
  <c r="N537" i="11"/>
  <c r="O537" i="11" s="1"/>
  <c r="N541" i="11"/>
  <c r="O541" i="11" s="1"/>
  <c r="N545" i="11"/>
  <c r="O545" i="11" s="1"/>
  <c r="N549" i="11"/>
  <c r="O549" i="11" s="1"/>
  <c r="N553" i="11"/>
  <c r="O553" i="11" s="1"/>
  <c r="N557" i="11"/>
  <c r="O557" i="11" s="1"/>
  <c r="N561" i="11"/>
  <c r="O561" i="11" s="1"/>
  <c r="N565" i="11"/>
  <c r="O565" i="11" s="1"/>
  <c r="N569" i="11"/>
  <c r="O569" i="11" s="1"/>
  <c r="N573" i="11"/>
  <c r="O573" i="11" s="1"/>
  <c r="N577" i="11"/>
  <c r="O577" i="11" s="1"/>
  <c r="N581" i="11"/>
  <c r="O581" i="11" s="1"/>
  <c r="N585" i="11"/>
  <c r="O585" i="11" s="1"/>
  <c r="N589" i="11"/>
  <c r="O589" i="11" s="1"/>
  <c r="N593" i="11"/>
  <c r="O593" i="11" s="1"/>
  <c r="N597" i="11"/>
  <c r="O597" i="11" s="1"/>
  <c r="N601" i="11"/>
  <c r="O601" i="11" s="1"/>
  <c r="M257" i="9"/>
  <c r="M261" i="9"/>
  <c r="M265" i="9"/>
  <c r="M269" i="9"/>
  <c r="M273" i="9"/>
  <c r="M277" i="9"/>
  <c r="M281" i="9"/>
  <c r="M285" i="9"/>
  <c r="M289" i="9"/>
  <c r="M293" i="9"/>
  <c r="M297" i="9"/>
  <c r="M301" i="9"/>
  <c r="M305" i="9"/>
  <c r="M309" i="9"/>
  <c r="M313" i="9"/>
  <c r="M317" i="9"/>
  <c r="M321" i="9"/>
  <c r="M325" i="9"/>
  <c r="M329" i="9"/>
  <c r="M333" i="9"/>
  <c r="M337" i="9"/>
  <c r="M341" i="9"/>
  <c r="M345" i="9"/>
  <c r="M349" i="9"/>
  <c r="M353" i="9"/>
  <c r="M357" i="9"/>
  <c r="M361" i="9"/>
  <c r="M365" i="9"/>
  <c r="M369" i="9"/>
  <c r="M373" i="9"/>
  <c r="M377" i="9"/>
  <c r="M381" i="9"/>
  <c r="M385" i="9"/>
  <c r="M389" i="9"/>
  <c r="M393" i="9"/>
  <c r="M397" i="9"/>
  <c r="M401" i="9"/>
  <c r="M405" i="9"/>
  <c r="M409" i="9"/>
  <c r="M413" i="9"/>
  <c r="M417" i="9"/>
  <c r="M421" i="9"/>
  <c r="M425" i="9"/>
  <c r="M429" i="9"/>
  <c r="M433" i="9"/>
  <c r="M437" i="9"/>
  <c r="M441" i="9"/>
  <c r="M445" i="9"/>
  <c r="M449" i="9"/>
  <c r="M453" i="9"/>
  <c r="M457" i="9"/>
  <c r="M461" i="9"/>
  <c r="M465" i="9"/>
  <c r="M469" i="9"/>
  <c r="M473" i="9"/>
  <c r="M477" i="9"/>
  <c r="M481" i="9"/>
  <c r="M485" i="9"/>
  <c r="M489" i="9"/>
  <c r="M493" i="9"/>
  <c r="M497" i="9"/>
  <c r="M501" i="9"/>
  <c r="M505" i="9"/>
  <c r="M509" i="9"/>
  <c r="M513" i="9"/>
  <c r="M517" i="9"/>
  <c r="M521" i="9"/>
  <c r="M525" i="9"/>
  <c r="M529" i="9"/>
  <c r="M533" i="9"/>
  <c r="M537" i="9"/>
  <c r="M541" i="9"/>
  <c r="M545" i="9"/>
  <c r="M549" i="9"/>
  <c r="M553" i="9"/>
  <c r="M557" i="9"/>
  <c r="M561" i="9"/>
  <c r="M565" i="9"/>
  <c r="M569" i="9"/>
  <c r="M573" i="9"/>
  <c r="M577" i="9"/>
  <c r="M581" i="9"/>
  <c r="M585" i="9"/>
  <c r="M589" i="9"/>
  <c r="M593" i="9"/>
  <c r="M597" i="9"/>
  <c r="M601" i="9"/>
  <c r="N255" i="11"/>
  <c r="O255" i="11" s="1"/>
  <c r="N263" i="11"/>
  <c r="O263" i="11" s="1"/>
  <c r="N271" i="11"/>
  <c r="O271" i="11" s="1"/>
  <c r="N279" i="11"/>
  <c r="O279" i="11" s="1"/>
  <c r="N287" i="11"/>
  <c r="O287" i="11" s="1"/>
  <c r="N295" i="11"/>
  <c r="O295" i="11" s="1"/>
  <c r="N303" i="11"/>
  <c r="O303" i="11" s="1"/>
  <c r="N311" i="11"/>
  <c r="O311" i="11" s="1"/>
  <c r="N319" i="11"/>
  <c r="O319" i="11" s="1"/>
  <c r="N327" i="11"/>
  <c r="O327" i="11" s="1"/>
  <c r="N335" i="11"/>
  <c r="O335" i="11" s="1"/>
  <c r="N343" i="11"/>
  <c r="O343" i="11" s="1"/>
  <c r="N351" i="11"/>
  <c r="O351" i="11" s="1"/>
  <c r="N359" i="11"/>
  <c r="O359" i="11" s="1"/>
  <c r="N367" i="11"/>
  <c r="O367" i="11" s="1"/>
  <c r="N375" i="11"/>
  <c r="O375" i="11" s="1"/>
  <c r="N383" i="11"/>
  <c r="O383" i="11" s="1"/>
  <c r="N391" i="11"/>
  <c r="O391" i="11" s="1"/>
  <c r="N399" i="11"/>
  <c r="O399" i="11" s="1"/>
  <c r="N403" i="11"/>
  <c r="O403" i="11" s="1"/>
  <c r="N407" i="11"/>
  <c r="O407" i="11" s="1"/>
  <c r="N411" i="11"/>
  <c r="O411" i="11" s="1"/>
  <c r="N415" i="11"/>
  <c r="O415" i="11" s="1"/>
  <c r="N419" i="11"/>
  <c r="O419" i="11" s="1"/>
  <c r="N423" i="11"/>
  <c r="O423" i="11" s="1"/>
  <c r="N427" i="11"/>
  <c r="O427" i="11" s="1"/>
  <c r="N431" i="11"/>
  <c r="O431" i="11" s="1"/>
  <c r="N435" i="11"/>
  <c r="O435" i="11" s="1"/>
  <c r="N439" i="11"/>
  <c r="O439" i="11" s="1"/>
  <c r="N443" i="11"/>
  <c r="O443" i="11" s="1"/>
  <c r="N447" i="11"/>
  <c r="O447" i="11" s="1"/>
  <c r="N451" i="11"/>
  <c r="O451" i="11" s="1"/>
  <c r="N455" i="11"/>
  <c r="O455" i="11" s="1"/>
  <c r="N459" i="11"/>
  <c r="O459" i="11" s="1"/>
  <c r="N463" i="11"/>
  <c r="O463" i="11" s="1"/>
  <c r="N467" i="11"/>
  <c r="O467" i="11" s="1"/>
  <c r="N471" i="11"/>
  <c r="O471" i="11" s="1"/>
  <c r="N475" i="11"/>
  <c r="O475" i="11" s="1"/>
  <c r="N479" i="11"/>
  <c r="O479" i="11" s="1"/>
  <c r="N483" i="11"/>
  <c r="O483" i="11" s="1"/>
  <c r="N487" i="11"/>
  <c r="O487" i="11" s="1"/>
  <c r="N491" i="11"/>
  <c r="O491" i="11" s="1"/>
  <c r="N495" i="11"/>
  <c r="O495" i="11" s="1"/>
  <c r="N499" i="11"/>
  <c r="O499" i="11" s="1"/>
  <c r="N503" i="11"/>
  <c r="O503" i="11" s="1"/>
  <c r="N507" i="11"/>
  <c r="O507" i="11" s="1"/>
  <c r="N511" i="11"/>
  <c r="O511" i="11" s="1"/>
  <c r="N515" i="11"/>
  <c r="O515" i="11" s="1"/>
  <c r="N519" i="11"/>
  <c r="O519" i="11" s="1"/>
  <c r="N523" i="11"/>
  <c r="O523" i="11" s="1"/>
  <c r="N527" i="11"/>
  <c r="O527" i="11" s="1"/>
  <c r="N531" i="11"/>
  <c r="O531" i="11" s="1"/>
  <c r="N535" i="11"/>
  <c r="O535" i="11" s="1"/>
  <c r="N539" i="11"/>
  <c r="O539" i="11" s="1"/>
  <c r="N543" i="11"/>
  <c r="O543" i="11" s="1"/>
  <c r="N547" i="11"/>
  <c r="O547" i="11" s="1"/>
  <c r="N551" i="11"/>
  <c r="O551" i="11" s="1"/>
  <c r="N555" i="11"/>
  <c r="O555" i="11" s="1"/>
  <c r="N559" i="11"/>
  <c r="O559" i="11" s="1"/>
  <c r="N563" i="11"/>
  <c r="O563" i="11" s="1"/>
  <c r="N567" i="11"/>
  <c r="O567" i="11" s="1"/>
  <c r="N571" i="11"/>
  <c r="O571" i="11" s="1"/>
  <c r="N575" i="11"/>
  <c r="O575" i="11" s="1"/>
  <c r="N579" i="11"/>
  <c r="O579" i="11" s="1"/>
  <c r="N583" i="11"/>
  <c r="O583" i="11" s="1"/>
  <c r="N587" i="11"/>
  <c r="O587" i="11" s="1"/>
  <c r="N591" i="11"/>
  <c r="O591" i="11" s="1"/>
  <c r="N595" i="11"/>
  <c r="O595" i="11" s="1"/>
  <c r="N599" i="11"/>
  <c r="O599" i="11" s="1"/>
  <c r="N603" i="11"/>
  <c r="O603" i="11" s="1"/>
  <c r="M255" i="9"/>
  <c r="M259" i="9"/>
  <c r="M263" i="9"/>
  <c r="M267" i="9"/>
  <c r="M271" i="9"/>
  <c r="M275" i="9"/>
  <c r="M279" i="9"/>
  <c r="M283" i="9"/>
  <c r="M287" i="9"/>
  <c r="M291" i="9"/>
  <c r="M295" i="9"/>
  <c r="M299" i="9"/>
  <c r="M303" i="9"/>
  <c r="M307" i="9"/>
  <c r="M311" i="9"/>
  <c r="M315" i="9"/>
  <c r="M319" i="9"/>
  <c r="M323" i="9"/>
  <c r="M327" i="9"/>
  <c r="M331" i="9"/>
  <c r="M335" i="9"/>
  <c r="M339" i="9"/>
  <c r="M343" i="9"/>
  <c r="M347" i="9"/>
  <c r="M351" i="9"/>
  <c r="M355" i="9"/>
  <c r="M359" i="9"/>
  <c r="M363" i="9"/>
  <c r="M367" i="9"/>
  <c r="M371" i="9"/>
  <c r="M375" i="9"/>
  <c r="M379" i="9"/>
  <c r="M383" i="9"/>
  <c r="M387" i="9"/>
  <c r="M391" i="9"/>
  <c r="M395" i="9"/>
  <c r="M399" i="9"/>
  <c r="M403" i="9"/>
  <c r="M407" i="9"/>
  <c r="M411" i="9"/>
  <c r="M415" i="9"/>
  <c r="M419" i="9"/>
  <c r="M423" i="9"/>
  <c r="M427" i="9"/>
  <c r="M431" i="9"/>
  <c r="M435" i="9"/>
  <c r="M439" i="9"/>
  <c r="M443" i="9"/>
  <c r="M447" i="9"/>
  <c r="M451" i="9"/>
  <c r="M455" i="9"/>
  <c r="M459" i="9"/>
  <c r="M463" i="9"/>
  <c r="M467" i="9"/>
  <c r="M471" i="9"/>
  <c r="M475" i="9"/>
  <c r="M479" i="9"/>
  <c r="M483" i="9"/>
  <c r="M487" i="9"/>
  <c r="M491" i="9"/>
  <c r="M495" i="9"/>
  <c r="M499" i="9"/>
  <c r="M503" i="9"/>
  <c r="M507" i="9"/>
  <c r="M511" i="9"/>
  <c r="M515" i="9"/>
  <c r="M519" i="9"/>
  <c r="M523" i="9"/>
  <c r="M527" i="9"/>
  <c r="M531" i="9"/>
  <c r="M535" i="9"/>
  <c r="M539" i="9"/>
  <c r="M543" i="9"/>
  <c r="M547" i="9"/>
  <c r="M551" i="9"/>
  <c r="M555" i="9"/>
  <c r="M559" i="9"/>
  <c r="M563" i="9"/>
  <c r="M567" i="9"/>
  <c r="M571" i="9"/>
  <c r="M575" i="9"/>
  <c r="M579" i="9"/>
  <c r="M583" i="9"/>
  <c r="M587" i="9"/>
  <c r="M591" i="9"/>
  <c r="M595" i="9"/>
  <c r="M599" i="9"/>
  <c r="M603" i="9"/>
  <c r="N270" i="11"/>
  <c r="O270" i="11" s="1"/>
  <c r="N302" i="11"/>
  <c r="O302" i="11" s="1"/>
  <c r="N334" i="11"/>
  <c r="O334" i="11" s="1"/>
  <c r="N366" i="11"/>
  <c r="O366" i="11" s="1"/>
  <c r="N398" i="11"/>
  <c r="O398" i="11" s="1"/>
  <c r="N414" i="11"/>
  <c r="O414" i="11" s="1"/>
  <c r="N430" i="11"/>
  <c r="O430" i="11" s="1"/>
  <c r="N446" i="11"/>
  <c r="O446" i="11" s="1"/>
  <c r="N462" i="11"/>
  <c r="O462" i="11" s="1"/>
  <c r="N478" i="11"/>
  <c r="O478" i="11" s="1"/>
  <c r="N494" i="11"/>
  <c r="O494" i="11" s="1"/>
  <c r="N510" i="11"/>
  <c r="O510" i="11" s="1"/>
  <c r="N526" i="11"/>
  <c r="O526" i="11" s="1"/>
  <c r="N542" i="11"/>
  <c r="O542" i="11" s="1"/>
  <c r="N558" i="11"/>
  <c r="O558" i="11" s="1"/>
  <c r="N574" i="11"/>
  <c r="O574" i="11" s="1"/>
  <c r="N590" i="11"/>
  <c r="O590" i="11" s="1"/>
  <c r="M262" i="9"/>
  <c r="M278" i="9"/>
  <c r="M294" i="9"/>
  <c r="M310" i="9"/>
  <c r="M326" i="9"/>
  <c r="M342" i="9"/>
  <c r="M358" i="9"/>
  <c r="M374" i="9"/>
  <c r="M390" i="9"/>
  <c r="M406" i="9"/>
  <c r="M422" i="9"/>
  <c r="M438" i="9"/>
  <c r="M454" i="9"/>
  <c r="M470" i="9"/>
  <c r="M486" i="9"/>
  <c r="M502" i="9"/>
  <c r="M518" i="9"/>
  <c r="M534" i="9"/>
  <c r="M550" i="9"/>
  <c r="M566" i="9"/>
  <c r="M582" i="9"/>
  <c r="M598" i="9"/>
  <c r="N254" i="11"/>
  <c r="O254" i="11" s="1"/>
  <c r="N286" i="11"/>
  <c r="O286" i="11" s="1"/>
  <c r="N318" i="11"/>
  <c r="O318" i="11" s="1"/>
  <c r="N350" i="11"/>
  <c r="O350" i="11" s="1"/>
  <c r="N382" i="11"/>
  <c r="O382" i="11" s="1"/>
  <c r="N406" i="11"/>
  <c r="O406" i="11" s="1"/>
  <c r="N422" i="11"/>
  <c r="O422" i="11" s="1"/>
  <c r="N438" i="11"/>
  <c r="O438" i="11" s="1"/>
  <c r="N454" i="11"/>
  <c r="O454" i="11" s="1"/>
  <c r="N470" i="11"/>
  <c r="O470" i="11" s="1"/>
  <c r="N486" i="11"/>
  <c r="O486" i="11" s="1"/>
  <c r="N502" i="11"/>
  <c r="O502" i="11" s="1"/>
  <c r="N518" i="11"/>
  <c r="O518" i="11" s="1"/>
  <c r="N534" i="11"/>
  <c r="O534" i="11" s="1"/>
  <c r="N550" i="11"/>
  <c r="O550" i="11" s="1"/>
  <c r="N566" i="11"/>
  <c r="O566" i="11" s="1"/>
  <c r="N582" i="11"/>
  <c r="O582" i="11" s="1"/>
  <c r="N598" i="11"/>
  <c r="O598" i="11" s="1"/>
  <c r="M254" i="9"/>
  <c r="M270" i="9"/>
  <c r="M286" i="9"/>
  <c r="M302" i="9"/>
  <c r="M318" i="9"/>
  <c r="M334" i="9"/>
  <c r="M350" i="9"/>
  <c r="M366" i="9"/>
  <c r="M382" i="9"/>
  <c r="M398" i="9"/>
  <c r="M414" i="9"/>
  <c r="M430" i="9"/>
  <c r="M446" i="9"/>
  <c r="M462" i="9"/>
  <c r="M478" i="9"/>
  <c r="M494" i="9"/>
  <c r="M510" i="9"/>
  <c r="M526" i="9"/>
  <c r="M542" i="9"/>
  <c r="M558" i="9"/>
  <c r="M574" i="9"/>
  <c r="M590" i="9"/>
  <c r="N262" i="11"/>
  <c r="O262" i="11" s="1"/>
  <c r="N294" i="11"/>
  <c r="O294" i="11" s="1"/>
  <c r="N326" i="11"/>
  <c r="O326" i="11" s="1"/>
  <c r="N358" i="11"/>
  <c r="O358" i="11" s="1"/>
  <c r="N390" i="11"/>
  <c r="O390" i="11" s="1"/>
  <c r="N410" i="11"/>
  <c r="O410" i="11" s="1"/>
  <c r="N426" i="11"/>
  <c r="O426" i="11" s="1"/>
  <c r="N442" i="11"/>
  <c r="O442" i="11" s="1"/>
  <c r="N458" i="11"/>
  <c r="O458" i="11" s="1"/>
  <c r="N474" i="11"/>
  <c r="O474" i="11" s="1"/>
  <c r="N490" i="11"/>
  <c r="O490" i="11" s="1"/>
  <c r="N506" i="11"/>
  <c r="O506" i="11" s="1"/>
  <c r="N522" i="11"/>
  <c r="O522" i="11" s="1"/>
  <c r="N538" i="11"/>
  <c r="O538" i="11" s="1"/>
  <c r="N554" i="11"/>
  <c r="O554" i="11" s="1"/>
  <c r="N570" i="11"/>
  <c r="O570" i="11" s="1"/>
  <c r="N586" i="11"/>
  <c r="O586" i="11" s="1"/>
  <c r="N602" i="11"/>
  <c r="O602" i="11" s="1"/>
  <c r="M258" i="9"/>
  <c r="M274" i="9"/>
  <c r="M290" i="9"/>
  <c r="M306" i="9"/>
  <c r="M322" i="9"/>
  <c r="M338" i="9"/>
  <c r="M354" i="9"/>
  <c r="M370" i="9"/>
  <c r="M386" i="9"/>
  <c r="M402" i="9"/>
  <c r="M418" i="9"/>
  <c r="M434" i="9"/>
  <c r="M450" i="9"/>
  <c r="M466" i="9"/>
  <c r="M482" i="9"/>
  <c r="M498" i="9"/>
  <c r="M514" i="9"/>
  <c r="M530" i="9"/>
  <c r="M546" i="9"/>
  <c r="M562" i="9"/>
  <c r="M578" i="9"/>
  <c r="M594" i="9"/>
  <c r="N374" i="11"/>
  <c r="O374" i="11" s="1"/>
  <c r="N450" i="11"/>
  <c r="O450" i="11" s="1"/>
  <c r="N514" i="11"/>
  <c r="O514" i="11" s="1"/>
  <c r="N578" i="11"/>
  <c r="O578" i="11" s="1"/>
  <c r="M298" i="9"/>
  <c r="M362" i="9"/>
  <c r="M426" i="9"/>
  <c r="M490" i="9"/>
  <c r="M554" i="9"/>
  <c r="N278" i="11"/>
  <c r="O278" i="11" s="1"/>
  <c r="N530" i="11"/>
  <c r="O530" i="11" s="1"/>
  <c r="M442" i="9"/>
  <c r="N466" i="11"/>
  <c r="O466" i="11" s="1"/>
  <c r="M378" i="9"/>
  <c r="M570" i="9"/>
  <c r="N310" i="11"/>
  <c r="O310" i="11" s="1"/>
  <c r="N418" i="11"/>
  <c r="O418" i="11" s="1"/>
  <c r="N482" i="11"/>
  <c r="O482" i="11" s="1"/>
  <c r="N546" i="11"/>
  <c r="O546" i="11" s="1"/>
  <c r="M266" i="9"/>
  <c r="M330" i="9"/>
  <c r="M394" i="9"/>
  <c r="M458" i="9"/>
  <c r="M522" i="9"/>
  <c r="M586" i="9"/>
  <c r="N342" i="11"/>
  <c r="O342" i="11" s="1"/>
  <c r="N434" i="11"/>
  <c r="O434" i="11" s="1"/>
  <c r="N498" i="11"/>
  <c r="O498" i="11" s="1"/>
  <c r="N562" i="11"/>
  <c r="O562" i="11" s="1"/>
  <c r="M282" i="9"/>
  <c r="M346" i="9"/>
  <c r="M410" i="9"/>
  <c r="M474" i="9"/>
  <c r="M538" i="9"/>
  <c r="M602" i="9"/>
  <c r="N402" i="11"/>
  <c r="O402" i="11" s="1"/>
  <c r="N594" i="11"/>
  <c r="O594" i="11" s="1"/>
  <c r="M314" i="9"/>
  <c r="M506" i="9"/>
  <c r="F200" i="6"/>
  <c r="F280" i="6"/>
  <c r="F281" i="6" s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9" i="2"/>
  <c r="Q402" i="11" l="1"/>
  <c r="P402" i="11"/>
  <c r="Q562" i="11"/>
  <c r="P562" i="11"/>
  <c r="Q310" i="11"/>
  <c r="P310" i="11"/>
  <c r="Q374" i="11"/>
  <c r="P374" i="11"/>
  <c r="Q554" i="11"/>
  <c r="P554" i="11"/>
  <c r="Q490" i="11"/>
  <c r="P490" i="11"/>
  <c r="Q426" i="11"/>
  <c r="P426" i="11"/>
  <c r="Q326" i="11"/>
  <c r="P326" i="11"/>
  <c r="Q566" i="11"/>
  <c r="P566" i="11"/>
  <c r="Q502" i="11"/>
  <c r="P502" i="11"/>
  <c r="Q438" i="11"/>
  <c r="P438" i="11"/>
  <c r="Q350" i="11"/>
  <c r="P350" i="11"/>
  <c r="Q498" i="11"/>
  <c r="P498" i="11"/>
  <c r="Q546" i="11"/>
  <c r="P546" i="11"/>
  <c r="Q530" i="11"/>
  <c r="P530" i="11"/>
  <c r="Q578" i="11"/>
  <c r="P578" i="11"/>
  <c r="Q602" i="11"/>
  <c r="P602" i="11"/>
  <c r="Q538" i="11"/>
  <c r="P538" i="11"/>
  <c r="Q474" i="11"/>
  <c r="P474" i="11"/>
  <c r="Q410" i="11"/>
  <c r="P410" i="11"/>
  <c r="Q294" i="11"/>
  <c r="P294" i="11"/>
  <c r="Q550" i="11"/>
  <c r="P550" i="11"/>
  <c r="Q486" i="11"/>
  <c r="P486" i="11"/>
  <c r="Q422" i="11"/>
  <c r="P422" i="11"/>
  <c r="Q318" i="11"/>
  <c r="P318" i="11"/>
  <c r="Q434" i="11"/>
  <c r="P434" i="11"/>
  <c r="Q482" i="11"/>
  <c r="P482" i="11"/>
  <c r="Q278" i="11"/>
  <c r="P278" i="11"/>
  <c r="Q514" i="11"/>
  <c r="P514" i="11"/>
  <c r="Q586" i="11"/>
  <c r="P586" i="11"/>
  <c r="Q522" i="11"/>
  <c r="P522" i="11"/>
  <c r="Q458" i="11"/>
  <c r="P458" i="11"/>
  <c r="Q390" i="11"/>
  <c r="P390" i="11"/>
  <c r="Q262" i="11"/>
  <c r="P262" i="11"/>
  <c r="Q598" i="11"/>
  <c r="P598" i="11"/>
  <c r="Q534" i="11"/>
  <c r="P534" i="11"/>
  <c r="Q470" i="11"/>
  <c r="P470" i="11"/>
  <c r="Q406" i="11"/>
  <c r="P406" i="11"/>
  <c r="Q286" i="11"/>
  <c r="P286" i="11"/>
  <c r="Q594" i="11"/>
  <c r="P594" i="11"/>
  <c r="Q342" i="11"/>
  <c r="P342" i="11"/>
  <c r="Q418" i="11"/>
  <c r="P418" i="11"/>
  <c r="Q466" i="11"/>
  <c r="P466" i="11"/>
  <c r="Q450" i="11"/>
  <c r="P450" i="11"/>
  <c r="K3" i="81"/>
  <c r="M3" i="81" s="1"/>
  <c r="N3" i="81" s="1"/>
  <c r="O3" i="81" s="1"/>
  <c r="L4" i="81"/>
  <c r="Q570" i="11"/>
  <c r="P570" i="11"/>
  <c r="Q506" i="11"/>
  <c r="P506" i="11"/>
  <c r="Q442" i="11"/>
  <c r="P442" i="11"/>
  <c r="Q358" i="11"/>
  <c r="P358" i="11"/>
  <c r="Q582" i="11"/>
  <c r="P582" i="11"/>
  <c r="Q518" i="11"/>
  <c r="P518" i="11"/>
  <c r="Q454" i="11"/>
  <c r="P454" i="11"/>
  <c r="Q382" i="11"/>
  <c r="P382" i="11"/>
  <c r="Q254" i="11"/>
  <c r="P254" i="11"/>
  <c r="N4" i="11"/>
  <c r="O4" i="11" s="1"/>
  <c r="M4" i="9"/>
  <c r="Q542" i="11"/>
  <c r="P542" i="11"/>
  <c r="Q478" i="11"/>
  <c r="P478" i="11"/>
  <c r="Q414" i="11"/>
  <c r="P414" i="11"/>
  <c r="Q302" i="11"/>
  <c r="P302" i="11"/>
  <c r="P599" i="11"/>
  <c r="Q599" i="11"/>
  <c r="P583" i="11"/>
  <c r="Q583" i="11"/>
  <c r="P567" i="11"/>
  <c r="Q567" i="11"/>
  <c r="P551" i="11"/>
  <c r="Q551" i="11"/>
  <c r="P535" i="11"/>
  <c r="Q535" i="11"/>
  <c r="P519" i="11"/>
  <c r="Q519" i="11"/>
  <c r="P503" i="11"/>
  <c r="Q503" i="11"/>
  <c r="P487" i="11"/>
  <c r="Q487" i="11"/>
  <c r="P471" i="11"/>
  <c r="Q471" i="11"/>
  <c r="P455" i="11"/>
  <c r="Q455" i="11"/>
  <c r="P439" i="11"/>
  <c r="Q439" i="11"/>
  <c r="P423" i="11"/>
  <c r="Q423" i="11"/>
  <c r="P407" i="11"/>
  <c r="Q407" i="11"/>
  <c r="P383" i="11"/>
  <c r="Q383" i="11"/>
  <c r="P351" i="11"/>
  <c r="Q351" i="11"/>
  <c r="Q319" i="11"/>
  <c r="P319" i="11"/>
  <c r="Q287" i="11"/>
  <c r="P287" i="11"/>
  <c r="Q255" i="11"/>
  <c r="P255" i="11"/>
  <c r="P597" i="11"/>
  <c r="Q597" i="11"/>
  <c r="P581" i="11"/>
  <c r="Q581" i="11"/>
  <c r="P565" i="11"/>
  <c r="Q565" i="11"/>
  <c r="P549" i="11"/>
  <c r="Q549" i="11"/>
  <c r="P533" i="11"/>
  <c r="Q533" i="11"/>
  <c r="P517" i="11"/>
  <c r="Q517" i="11"/>
  <c r="Q501" i="11"/>
  <c r="P501" i="11"/>
  <c r="Q485" i="11"/>
  <c r="P485" i="11"/>
  <c r="Q469" i="11"/>
  <c r="P469" i="11"/>
  <c r="P453" i="11"/>
  <c r="Q453" i="11"/>
  <c r="Q437" i="11"/>
  <c r="P437" i="11"/>
  <c r="P421" i="11"/>
  <c r="Q421" i="11"/>
  <c r="Q405" i="11"/>
  <c r="P405" i="11"/>
  <c r="P379" i="11"/>
  <c r="Q379" i="11"/>
  <c r="P347" i="11"/>
  <c r="Q347" i="11"/>
  <c r="P315" i="11"/>
  <c r="Q315" i="11"/>
  <c r="Q283" i="11"/>
  <c r="P283" i="11"/>
  <c r="P596" i="11"/>
  <c r="Q596" i="11"/>
  <c r="Q580" i="11"/>
  <c r="P580" i="11"/>
  <c r="P564" i="11"/>
  <c r="Q564" i="11"/>
  <c r="Q548" i="11"/>
  <c r="P548" i="11"/>
  <c r="P532" i="11"/>
  <c r="Q532" i="11"/>
  <c r="Q516" i="11"/>
  <c r="P516" i="11"/>
  <c r="P500" i="11"/>
  <c r="Q500" i="11"/>
  <c r="P484" i="11"/>
  <c r="Q484" i="11"/>
  <c r="P468" i="11"/>
  <c r="Q468" i="11"/>
  <c r="Q452" i="11"/>
  <c r="P452" i="11"/>
  <c r="P436" i="11"/>
  <c r="Q436" i="11"/>
  <c r="Q420" i="11"/>
  <c r="P420" i="11"/>
  <c r="P404" i="11"/>
  <c r="Q404" i="11"/>
  <c r="Q378" i="11"/>
  <c r="P378" i="11"/>
  <c r="Q346" i="11"/>
  <c r="P346" i="11"/>
  <c r="Q314" i="11"/>
  <c r="P314" i="11"/>
  <c r="Q282" i="11"/>
  <c r="P282" i="11"/>
  <c r="P393" i="11"/>
  <c r="Q393" i="11"/>
  <c r="Q377" i="11"/>
  <c r="P377" i="11"/>
  <c r="P361" i="11"/>
  <c r="Q361" i="11"/>
  <c r="Q345" i="11"/>
  <c r="P345" i="11"/>
  <c r="P329" i="11"/>
  <c r="Q329" i="11"/>
  <c r="Q313" i="11"/>
  <c r="P313" i="11"/>
  <c r="P297" i="11"/>
  <c r="Q297" i="11"/>
  <c r="Q281" i="11"/>
  <c r="P281" i="11"/>
  <c r="P265" i="11"/>
  <c r="Q265" i="11"/>
  <c r="Q388" i="11"/>
  <c r="P388" i="11"/>
  <c r="P372" i="11"/>
  <c r="Q372" i="11"/>
  <c r="Q356" i="11"/>
  <c r="P356" i="11"/>
  <c r="P340" i="11"/>
  <c r="Q340" i="11"/>
  <c r="Q324" i="11"/>
  <c r="P324" i="11"/>
  <c r="P308" i="11"/>
  <c r="Q308" i="11"/>
  <c r="Q292" i="11"/>
  <c r="P292" i="11"/>
  <c r="P276" i="11"/>
  <c r="Q276" i="11"/>
  <c r="Q260" i="11"/>
  <c r="P260" i="11"/>
  <c r="Q590" i="11"/>
  <c r="P590" i="11"/>
  <c r="Q526" i="11"/>
  <c r="P526" i="11"/>
  <c r="Q462" i="11"/>
  <c r="P462" i="11"/>
  <c r="Q398" i="11"/>
  <c r="P398" i="11"/>
  <c r="Q270" i="11"/>
  <c r="P270" i="11"/>
  <c r="P595" i="11"/>
  <c r="Q595" i="11"/>
  <c r="P579" i="11"/>
  <c r="Q579" i="11"/>
  <c r="P563" i="11"/>
  <c r="Q563" i="11"/>
  <c r="P547" i="11"/>
  <c r="Q547" i="11"/>
  <c r="P531" i="11"/>
  <c r="Q531" i="11"/>
  <c r="P515" i="11"/>
  <c r="Q515" i="11"/>
  <c r="P499" i="11"/>
  <c r="Q499" i="11"/>
  <c r="P483" i="11"/>
  <c r="Q483" i="11"/>
  <c r="P467" i="11"/>
  <c r="Q467" i="11"/>
  <c r="P451" i="11"/>
  <c r="Q451" i="11"/>
  <c r="P435" i="11"/>
  <c r="Q435" i="11"/>
  <c r="P419" i="11"/>
  <c r="Q419" i="11"/>
  <c r="P403" i="11"/>
  <c r="Q403" i="11"/>
  <c r="P375" i="11"/>
  <c r="Q375" i="11"/>
  <c r="P343" i="11"/>
  <c r="Q343" i="11"/>
  <c r="P311" i="11"/>
  <c r="Q311" i="11"/>
  <c r="P279" i="11"/>
  <c r="Q279" i="11"/>
  <c r="Q593" i="11"/>
  <c r="P593" i="11"/>
  <c r="Q577" i="11"/>
  <c r="P577" i="11"/>
  <c r="Q561" i="11"/>
  <c r="P561" i="11"/>
  <c r="Q545" i="11"/>
  <c r="P545" i="11"/>
  <c r="Q529" i="11"/>
  <c r="P529" i="11"/>
  <c r="Q513" i="11"/>
  <c r="P513" i="11"/>
  <c r="Q497" i="11"/>
  <c r="P497" i="11"/>
  <c r="Q481" i="11"/>
  <c r="P481" i="11"/>
  <c r="Q465" i="11"/>
  <c r="P465" i="11"/>
  <c r="P449" i="11"/>
  <c r="Q449" i="11"/>
  <c r="Q433" i="11"/>
  <c r="P433" i="11"/>
  <c r="P417" i="11"/>
  <c r="Q417" i="11"/>
  <c r="Q401" i="11"/>
  <c r="P401" i="11"/>
  <c r="P371" i="11"/>
  <c r="Q371" i="11"/>
  <c r="P339" i="11"/>
  <c r="Q339" i="11"/>
  <c r="P307" i="11"/>
  <c r="Q307" i="11"/>
  <c r="P275" i="11"/>
  <c r="Q275" i="11"/>
  <c r="P592" i="11"/>
  <c r="Q592" i="11"/>
  <c r="P576" i="11"/>
  <c r="Q576" i="11"/>
  <c r="P560" i="11"/>
  <c r="Q560" i="11"/>
  <c r="P544" i="11"/>
  <c r="Q544" i="11"/>
  <c r="P528" i="11"/>
  <c r="Q528" i="11"/>
  <c r="P512" i="11"/>
  <c r="Q512" i="11"/>
  <c r="P496" i="11"/>
  <c r="Q496" i="11"/>
  <c r="P480" i="11"/>
  <c r="Q480" i="11"/>
  <c r="P464" i="11"/>
  <c r="Q464" i="11"/>
  <c r="Q448" i="11"/>
  <c r="P448" i="11"/>
  <c r="P432" i="11"/>
  <c r="Q432" i="11"/>
  <c r="Q416" i="11"/>
  <c r="P416" i="11"/>
  <c r="P400" i="11"/>
  <c r="Q400" i="11"/>
  <c r="Q370" i="11"/>
  <c r="P370" i="11"/>
  <c r="Q338" i="11"/>
  <c r="P338" i="11"/>
  <c r="Q306" i="11"/>
  <c r="P306" i="11"/>
  <c r="Q274" i="11"/>
  <c r="P274" i="11"/>
  <c r="P389" i="11"/>
  <c r="Q389" i="11"/>
  <c r="Q373" i="11"/>
  <c r="P373" i="11"/>
  <c r="P357" i="11"/>
  <c r="Q357" i="11"/>
  <c r="Q341" i="11"/>
  <c r="P341" i="11"/>
  <c r="P325" i="11"/>
  <c r="Q325" i="11"/>
  <c r="Q309" i="11"/>
  <c r="P309" i="11"/>
  <c r="P293" i="11"/>
  <c r="Q293" i="11"/>
  <c r="Q277" i="11"/>
  <c r="P277" i="11"/>
  <c r="P261" i="11"/>
  <c r="Q261" i="11"/>
  <c r="Q384" i="11"/>
  <c r="P384" i="11"/>
  <c r="P368" i="11"/>
  <c r="Q368" i="11"/>
  <c r="Q352" i="11"/>
  <c r="P352" i="11"/>
  <c r="P336" i="11"/>
  <c r="Q336" i="11"/>
  <c r="Q320" i="11"/>
  <c r="P320" i="11"/>
  <c r="P304" i="11"/>
  <c r="Q304" i="11"/>
  <c r="Q288" i="11"/>
  <c r="P288" i="11"/>
  <c r="P272" i="11"/>
  <c r="Q272" i="11"/>
  <c r="Q256" i="11"/>
  <c r="P256" i="11"/>
  <c r="Q574" i="11"/>
  <c r="P574" i="11"/>
  <c r="Q510" i="11"/>
  <c r="P510" i="11"/>
  <c r="Q446" i="11"/>
  <c r="P446" i="11"/>
  <c r="Q366" i="11"/>
  <c r="P366" i="11"/>
  <c r="Q591" i="11"/>
  <c r="P591" i="11"/>
  <c r="Q575" i="11"/>
  <c r="P575" i="11"/>
  <c r="Q559" i="11"/>
  <c r="P559" i="11"/>
  <c r="Q543" i="11"/>
  <c r="P543" i="11"/>
  <c r="Q527" i="11"/>
  <c r="P527" i="11"/>
  <c r="Q511" i="11"/>
  <c r="P511" i="11"/>
  <c r="Q495" i="11"/>
  <c r="P495" i="11"/>
  <c r="Q479" i="11"/>
  <c r="P479" i="11"/>
  <c r="P463" i="11"/>
  <c r="Q463" i="11"/>
  <c r="P447" i="11"/>
  <c r="Q447" i="11"/>
  <c r="P431" i="11"/>
  <c r="Q431" i="11"/>
  <c r="P415" i="11"/>
  <c r="Q415" i="11"/>
  <c r="P399" i="11"/>
  <c r="Q399" i="11"/>
  <c r="P367" i="11"/>
  <c r="Q367" i="11"/>
  <c r="Q335" i="11"/>
  <c r="P335" i="11"/>
  <c r="Q303" i="11"/>
  <c r="P303" i="11"/>
  <c r="Q271" i="11"/>
  <c r="P271" i="11"/>
  <c r="P589" i="11"/>
  <c r="Q589" i="11"/>
  <c r="P573" i="11"/>
  <c r="Q573" i="11"/>
  <c r="P557" i="11"/>
  <c r="Q557" i="11"/>
  <c r="P541" i="11"/>
  <c r="Q541" i="11"/>
  <c r="P525" i="11"/>
  <c r="Q525" i="11"/>
  <c r="P509" i="11"/>
  <c r="Q509" i="11"/>
  <c r="P493" i="11"/>
  <c r="Q493" i="11"/>
  <c r="P477" i="11"/>
  <c r="Q477" i="11"/>
  <c r="P461" i="11"/>
  <c r="Q461" i="11"/>
  <c r="Q445" i="11"/>
  <c r="P445" i="11"/>
  <c r="P429" i="11"/>
  <c r="Q429" i="11"/>
  <c r="Q413" i="11"/>
  <c r="P413" i="11"/>
  <c r="P395" i="11"/>
  <c r="Q395" i="11"/>
  <c r="P363" i="11"/>
  <c r="Q363" i="11"/>
  <c r="Q331" i="11"/>
  <c r="P331" i="11"/>
  <c r="P299" i="11"/>
  <c r="Q299" i="11"/>
  <c r="P267" i="11"/>
  <c r="Q267" i="11"/>
  <c r="Q588" i="11"/>
  <c r="P588" i="11"/>
  <c r="Q572" i="11"/>
  <c r="P572" i="11"/>
  <c r="Q556" i="11"/>
  <c r="P556" i="11"/>
  <c r="Q540" i="11"/>
  <c r="P540" i="11"/>
  <c r="Q524" i="11"/>
  <c r="P524" i="11"/>
  <c r="Q508" i="11"/>
  <c r="P508" i="11"/>
  <c r="Q492" i="11"/>
  <c r="P492" i="11"/>
  <c r="Q476" i="11"/>
  <c r="P476" i="11"/>
  <c r="Q460" i="11"/>
  <c r="P460" i="11"/>
  <c r="P444" i="11"/>
  <c r="Q444" i="11"/>
  <c r="Q428" i="11"/>
  <c r="P428" i="11"/>
  <c r="P412" i="11"/>
  <c r="Q412" i="11"/>
  <c r="Q394" i="11"/>
  <c r="P394" i="11"/>
  <c r="Q362" i="11"/>
  <c r="P362" i="11"/>
  <c r="Q330" i="11"/>
  <c r="P330" i="11"/>
  <c r="Q298" i="11"/>
  <c r="P298" i="11"/>
  <c r="Q266" i="11"/>
  <c r="P266" i="11"/>
  <c r="P385" i="11"/>
  <c r="Q385" i="11"/>
  <c r="Q369" i="11"/>
  <c r="P369" i="11"/>
  <c r="P353" i="11"/>
  <c r="Q353" i="11"/>
  <c r="Q337" i="11"/>
  <c r="P337" i="11"/>
  <c r="P321" i="11"/>
  <c r="Q321" i="11"/>
  <c r="Q305" i="11"/>
  <c r="P305" i="11"/>
  <c r="P289" i="11"/>
  <c r="Q289" i="11"/>
  <c r="Q273" i="11"/>
  <c r="P273" i="11"/>
  <c r="P257" i="11"/>
  <c r="Q257" i="11"/>
  <c r="Q396" i="11"/>
  <c r="P396" i="11"/>
  <c r="P380" i="11"/>
  <c r="Q380" i="11"/>
  <c r="Q364" i="11"/>
  <c r="P364" i="11"/>
  <c r="P348" i="11"/>
  <c r="Q348" i="11"/>
  <c r="P332" i="11"/>
  <c r="Q332" i="11"/>
  <c r="P316" i="11"/>
  <c r="Q316" i="11"/>
  <c r="P300" i="11"/>
  <c r="Q300" i="11"/>
  <c r="P284" i="11"/>
  <c r="Q284" i="11"/>
  <c r="P268" i="11"/>
  <c r="Q268" i="11"/>
  <c r="Q558" i="11"/>
  <c r="P558" i="11"/>
  <c r="Q494" i="11"/>
  <c r="P494" i="11"/>
  <c r="Q430" i="11"/>
  <c r="P430" i="11"/>
  <c r="Q334" i="11"/>
  <c r="P334" i="11"/>
  <c r="Q603" i="11"/>
  <c r="P603" i="11"/>
  <c r="Q587" i="11"/>
  <c r="P587" i="11"/>
  <c r="Q571" i="11"/>
  <c r="P571" i="11"/>
  <c r="Q555" i="11"/>
  <c r="P555" i="11"/>
  <c r="Q539" i="11"/>
  <c r="P539" i="11"/>
  <c r="Q523" i="11"/>
  <c r="P523" i="11"/>
  <c r="Q507" i="11"/>
  <c r="P507" i="11"/>
  <c r="Q491" i="11"/>
  <c r="P491" i="11"/>
  <c r="Q475" i="11"/>
  <c r="P475" i="11"/>
  <c r="P459" i="11"/>
  <c r="Q459" i="11"/>
  <c r="P443" i="11"/>
  <c r="Q443" i="11"/>
  <c r="P427" i="11"/>
  <c r="Q427" i="11"/>
  <c r="P411" i="11"/>
  <c r="Q411" i="11"/>
  <c r="P391" i="11"/>
  <c r="Q391" i="11"/>
  <c r="P359" i="11"/>
  <c r="Q359" i="11"/>
  <c r="P327" i="11"/>
  <c r="Q327" i="11"/>
  <c r="P295" i="11"/>
  <c r="Q295" i="11"/>
  <c r="P263" i="11"/>
  <c r="Q263" i="11"/>
  <c r="P601" i="11"/>
  <c r="Q601" i="11"/>
  <c r="P585" i="11"/>
  <c r="Q585" i="11"/>
  <c r="P569" i="11"/>
  <c r="Q569" i="11"/>
  <c r="P553" i="11"/>
  <c r="Q553" i="11"/>
  <c r="P537" i="11"/>
  <c r="Q537" i="11"/>
  <c r="P521" i="11"/>
  <c r="Q521" i="11"/>
  <c r="Q505" i="11"/>
  <c r="P505" i="11"/>
  <c r="Q489" i="11"/>
  <c r="P489" i="11"/>
  <c r="Q473" i="11"/>
  <c r="P473" i="11"/>
  <c r="P457" i="11"/>
  <c r="Q457" i="11"/>
  <c r="Q441" i="11"/>
  <c r="P441" i="11"/>
  <c r="P425" i="11"/>
  <c r="Q425" i="11"/>
  <c r="Q409" i="11"/>
  <c r="P409" i="11"/>
  <c r="P387" i="11"/>
  <c r="Q387" i="11"/>
  <c r="P355" i="11"/>
  <c r="Q355" i="11"/>
  <c r="Q323" i="11"/>
  <c r="P323" i="11"/>
  <c r="Q291" i="11"/>
  <c r="P291" i="11"/>
  <c r="Q259" i="11"/>
  <c r="P259" i="11"/>
  <c r="Q600" i="11"/>
  <c r="P600" i="11"/>
  <c r="P584" i="11"/>
  <c r="Q584" i="11"/>
  <c r="Q568" i="11"/>
  <c r="P568" i="11"/>
  <c r="P552" i="11"/>
  <c r="Q552" i="11"/>
  <c r="Q536" i="11"/>
  <c r="P536" i="11"/>
  <c r="P520" i="11"/>
  <c r="Q520" i="11"/>
  <c r="P504" i="11"/>
  <c r="Q504" i="11"/>
  <c r="P488" i="11"/>
  <c r="Q488" i="11"/>
  <c r="P472" i="11"/>
  <c r="Q472" i="11"/>
  <c r="Q456" i="11"/>
  <c r="P456" i="11"/>
  <c r="P440" i="11"/>
  <c r="Q440" i="11"/>
  <c r="Q424" i="11"/>
  <c r="P424" i="11"/>
  <c r="P408" i="11"/>
  <c r="Q408" i="11"/>
  <c r="Q386" i="11"/>
  <c r="P386" i="11"/>
  <c r="Q354" i="11"/>
  <c r="P354" i="11"/>
  <c r="Q322" i="11"/>
  <c r="P322" i="11"/>
  <c r="Q290" i="11"/>
  <c r="P290" i="11"/>
  <c r="Q258" i="11"/>
  <c r="P258" i="11"/>
  <c r="P397" i="11"/>
  <c r="Q397" i="11"/>
  <c r="Q381" i="11"/>
  <c r="P381" i="11"/>
  <c r="P365" i="11"/>
  <c r="Q365" i="11"/>
  <c r="Q349" i="11"/>
  <c r="P349" i="11"/>
  <c r="Q333" i="11"/>
  <c r="P333" i="11"/>
  <c r="Q317" i="11"/>
  <c r="P317" i="11"/>
  <c r="Q301" i="11"/>
  <c r="P301" i="11"/>
  <c r="Q285" i="11"/>
  <c r="P285" i="11"/>
  <c r="Q269" i="11"/>
  <c r="P269" i="11"/>
  <c r="Q392" i="11"/>
  <c r="P392" i="11"/>
  <c r="P376" i="11"/>
  <c r="Q376" i="11"/>
  <c r="Q360" i="11"/>
  <c r="P360" i="11"/>
  <c r="P344" i="11"/>
  <c r="Q344" i="11"/>
  <c r="Q328" i="11"/>
  <c r="P328" i="11"/>
  <c r="P312" i="11"/>
  <c r="Q312" i="11"/>
  <c r="Q296" i="11"/>
  <c r="P296" i="11"/>
  <c r="P280" i="11"/>
  <c r="Q280" i="11"/>
  <c r="Q264" i="11"/>
  <c r="P264" i="11"/>
  <c r="F201" i="6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9" i="2"/>
  <c r="J10" i="2"/>
  <c r="N10" i="2" s="1"/>
  <c r="O10" i="2" s="1"/>
  <c r="J11" i="2"/>
  <c r="N11" i="2" s="1"/>
  <c r="O11" i="2" s="1"/>
  <c r="J12" i="2"/>
  <c r="N12" i="2" s="1"/>
  <c r="O12" i="2" s="1"/>
  <c r="J13" i="2"/>
  <c r="N13" i="2" s="1"/>
  <c r="O13" i="2" s="1"/>
  <c r="J14" i="2"/>
  <c r="N14" i="2" s="1"/>
  <c r="O14" i="2" s="1"/>
  <c r="J15" i="2"/>
  <c r="N15" i="2" s="1"/>
  <c r="O15" i="2" s="1"/>
  <c r="J16" i="2"/>
  <c r="N16" i="2" s="1"/>
  <c r="O16" i="2" s="1"/>
  <c r="J17" i="2"/>
  <c r="N17" i="2" s="1"/>
  <c r="O17" i="2" s="1"/>
  <c r="J18" i="2"/>
  <c r="N18" i="2" s="1"/>
  <c r="O18" i="2" s="1"/>
  <c r="J19" i="2"/>
  <c r="N19" i="2" s="1"/>
  <c r="O19" i="2" s="1"/>
  <c r="J20" i="2"/>
  <c r="N20" i="2" s="1"/>
  <c r="O20" i="2" s="1"/>
  <c r="J21" i="2"/>
  <c r="N21" i="2" s="1"/>
  <c r="O21" i="2" s="1"/>
  <c r="J22" i="2"/>
  <c r="N22" i="2" s="1"/>
  <c r="O22" i="2" s="1"/>
  <c r="J23" i="2"/>
  <c r="N23" i="2" s="1"/>
  <c r="O23" i="2" s="1"/>
  <c r="J24" i="2"/>
  <c r="N24" i="2" s="1"/>
  <c r="O24" i="2" s="1"/>
  <c r="J25" i="2"/>
  <c r="N25" i="2" s="1"/>
  <c r="O25" i="2" s="1"/>
  <c r="J26" i="2"/>
  <c r="N26" i="2" s="1"/>
  <c r="O26" i="2" s="1"/>
  <c r="J27" i="2"/>
  <c r="N27" i="2" s="1"/>
  <c r="O27" i="2" s="1"/>
  <c r="J28" i="2"/>
  <c r="N28" i="2" s="1"/>
  <c r="O28" i="2" s="1"/>
  <c r="J29" i="2"/>
  <c r="N29" i="2" s="1"/>
  <c r="O29" i="2" s="1"/>
  <c r="J30" i="2"/>
  <c r="N30" i="2" s="1"/>
  <c r="O30" i="2" s="1"/>
  <c r="J31" i="2"/>
  <c r="N31" i="2" s="1"/>
  <c r="O31" i="2" s="1"/>
  <c r="J32" i="2"/>
  <c r="N32" i="2" s="1"/>
  <c r="O32" i="2" s="1"/>
  <c r="J33" i="2"/>
  <c r="N33" i="2" s="1"/>
  <c r="O33" i="2" s="1"/>
  <c r="J34" i="2"/>
  <c r="N34" i="2" s="1"/>
  <c r="O34" i="2" s="1"/>
  <c r="J35" i="2"/>
  <c r="N35" i="2" s="1"/>
  <c r="O35" i="2" s="1"/>
  <c r="J36" i="2"/>
  <c r="N36" i="2" s="1"/>
  <c r="O36" i="2" s="1"/>
  <c r="J37" i="2"/>
  <c r="N37" i="2" s="1"/>
  <c r="O37" i="2" s="1"/>
  <c r="J38" i="2"/>
  <c r="N38" i="2" s="1"/>
  <c r="O38" i="2" s="1"/>
  <c r="J39" i="2"/>
  <c r="N39" i="2" s="1"/>
  <c r="O39" i="2" s="1"/>
  <c r="J40" i="2"/>
  <c r="N40" i="2" s="1"/>
  <c r="O40" i="2" s="1"/>
  <c r="J41" i="2"/>
  <c r="N41" i="2" s="1"/>
  <c r="O41" i="2" s="1"/>
  <c r="J42" i="2"/>
  <c r="N42" i="2" s="1"/>
  <c r="O42" i="2" s="1"/>
  <c r="J43" i="2"/>
  <c r="N43" i="2" s="1"/>
  <c r="O43" i="2" s="1"/>
  <c r="J44" i="2"/>
  <c r="N44" i="2" s="1"/>
  <c r="O44" i="2" s="1"/>
  <c r="J45" i="2"/>
  <c r="N45" i="2" s="1"/>
  <c r="O45" i="2" s="1"/>
  <c r="J46" i="2"/>
  <c r="N46" i="2" s="1"/>
  <c r="O46" i="2" s="1"/>
  <c r="J47" i="2"/>
  <c r="N47" i="2" s="1"/>
  <c r="O47" i="2" s="1"/>
  <c r="J48" i="2"/>
  <c r="N48" i="2" s="1"/>
  <c r="O48" i="2" s="1"/>
  <c r="J9" i="2"/>
  <c r="N9" i="2" s="1"/>
  <c r="O9" i="2" s="1"/>
  <c r="M9" i="2" s="1"/>
  <c r="H38" i="2"/>
  <c r="H39" i="2"/>
  <c r="H40" i="2"/>
  <c r="H41" i="2"/>
  <c r="H42" i="2"/>
  <c r="H43" i="2"/>
  <c r="H44" i="2"/>
  <c r="H45" i="2"/>
  <c r="H46" i="2"/>
  <c r="H47" i="2"/>
  <c r="H48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10" i="2"/>
  <c r="H11" i="2"/>
  <c r="H12" i="2"/>
  <c r="H9" i="2"/>
  <c r="L5" i="81" l="1"/>
  <c r="K4" i="81"/>
  <c r="M4" i="81" s="1"/>
  <c r="N4" i="81" s="1"/>
  <c r="O4" i="81" s="1"/>
  <c r="J4" i="81" s="1"/>
  <c r="P4" i="11"/>
  <c r="Q4" i="11"/>
  <c r="K18" i="2"/>
  <c r="M47" i="2"/>
  <c r="K33" i="2"/>
  <c r="K29" i="2"/>
  <c r="K25" i="2"/>
  <c r="K21" i="2"/>
  <c r="K17" i="2"/>
  <c r="K13" i="2"/>
  <c r="K45" i="2"/>
  <c r="K41" i="2"/>
  <c r="M45" i="2"/>
  <c r="M41" i="2"/>
  <c r="M37" i="2"/>
  <c r="M33" i="2"/>
  <c r="M29" i="2"/>
  <c r="M25" i="2"/>
  <c r="M21" i="2"/>
  <c r="M17" i="2"/>
  <c r="M13" i="2"/>
  <c r="K36" i="2"/>
  <c r="K32" i="2"/>
  <c r="K28" i="2"/>
  <c r="K24" i="2"/>
  <c r="K20" i="2"/>
  <c r="K16" i="2"/>
  <c r="K48" i="2"/>
  <c r="K44" i="2"/>
  <c r="K40" i="2"/>
  <c r="M48" i="2"/>
  <c r="M44" i="2"/>
  <c r="M40" i="2"/>
  <c r="M36" i="2"/>
  <c r="M32" i="2"/>
  <c r="M28" i="2"/>
  <c r="M24" i="2"/>
  <c r="M20" i="2"/>
  <c r="M16" i="2"/>
  <c r="M12" i="2"/>
  <c r="K11" i="2"/>
  <c r="K31" i="2"/>
  <c r="K23" i="2"/>
  <c r="K19" i="2"/>
  <c r="K15" i="2"/>
  <c r="K47" i="2"/>
  <c r="K43" i="2"/>
  <c r="K39" i="2"/>
  <c r="M43" i="2"/>
  <c r="M39" i="2"/>
  <c r="M35" i="2"/>
  <c r="M31" i="2"/>
  <c r="M27" i="2"/>
  <c r="M23" i="2"/>
  <c r="M19" i="2"/>
  <c r="M15" i="2"/>
  <c r="M11" i="2"/>
  <c r="K37" i="2"/>
  <c r="K12" i="2"/>
  <c r="K35" i="2"/>
  <c r="K27" i="2"/>
  <c r="K10" i="2"/>
  <c r="M46" i="2"/>
  <c r="M42" i="2"/>
  <c r="M38" i="2"/>
  <c r="M34" i="2"/>
  <c r="M30" i="2"/>
  <c r="M26" i="2"/>
  <c r="M22" i="2"/>
  <c r="M18" i="2"/>
  <c r="M14" i="2"/>
  <c r="M10" i="2"/>
  <c r="K9" i="2"/>
  <c r="K42" i="2"/>
  <c r="K34" i="2"/>
  <c r="K26" i="2"/>
  <c r="K22" i="2"/>
  <c r="K14" i="2"/>
  <c r="K46" i="2"/>
  <c r="K38" i="2"/>
  <c r="K30" i="2"/>
  <c r="A104" i="11"/>
  <c r="A104" i="9"/>
  <c r="A105" i="9" s="1"/>
  <c r="G9" i="2"/>
  <c r="N5" i="11" l="1"/>
  <c r="O5" i="11" s="1"/>
  <c r="M5" i="9"/>
  <c r="L6" i="81"/>
  <c r="K5" i="81"/>
  <c r="M5" i="81" s="1"/>
  <c r="N5" i="81" s="1"/>
  <c r="O5" i="81" s="1"/>
  <c r="J5" i="81" s="1"/>
  <c r="A105" i="11"/>
  <c r="B9" i="1"/>
  <c r="A106" i="11"/>
  <c r="A106" i="9"/>
  <c r="B254" i="11" l="1"/>
  <c r="B258" i="11"/>
  <c r="B262" i="11"/>
  <c r="B266" i="11"/>
  <c r="B270" i="11"/>
  <c r="B274" i="11"/>
  <c r="B278" i="11"/>
  <c r="B282" i="11"/>
  <c r="B286" i="11"/>
  <c r="B290" i="11"/>
  <c r="B294" i="11"/>
  <c r="B298" i="11"/>
  <c r="B302" i="11"/>
  <c r="B306" i="11"/>
  <c r="B310" i="11"/>
  <c r="B314" i="11"/>
  <c r="B318" i="11"/>
  <c r="B322" i="11"/>
  <c r="B326" i="11"/>
  <c r="B330" i="11"/>
  <c r="B334" i="11"/>
  <c r="B338" i="11"/>
  <c r="B342" i="11"/>
  <c r="B346" i="11"/>
  <c r="B350" i="11"/>
  <c r="B354" i="11"/>
  <c r="B358" i="11"/>
  <c r="B362" i="11"/>
  <c r="B366" i="11"/>
  <c r="B370" i="11"/>
  <c r="B374" i="11"/>
  <c r="B378" i="11"/>
  <c r="B382" i="11"/>
  <c r="B386" i="11"/>
  <c r="B390" i="11"/>
  <c r="B394" i="11"/>
  <c r="B398" i="11"/>
  <c r="B402" i="11"/>
  <c r="B406" i="11"/>
  <c r="B410" i="11"/>
  <c r="B414" i="11"/>
  <c r="B418" i="11"/>
  <c r="B422" i="11"/>
  <c r="B426" i="11"/>
  <c r="B430" i="11"/>
  <c r="B434" i="11"/>
  <c r="B438" i="11"/>
  <c r="B442" i="11"/>
  <c r="B446" i="11"/>
  <c r="B450" i="11"/>
  <c r="B454" i="11"/>
  <c r="B458" i="11"/>
  <c r="B462" i="11"/>
  <c r="B466" i="11"/>
  <c r="B470" i="11"/>
  <c r="B474" i="11"/>
  <c r="B478" i="11"/>
  <c r="B482" i="11"/>
  <c r="B486" i="11"/>
  <c r="B490" i="11"/>
  <c r="B494" i="11"/>
  <c r="B498" i="11"/>
  <c r="B502" i="11"/>
  <c r="B506" i="11"/>
  <c r="B510" i="11"/>
  <c r="B514" i="11"/>
  <c r="B518" i="11"/>
  <c r="B522" i="11"/>
  <c r="B526" i="11"/>
  <c r="B256" i="11"/>
  <c r="B261" i="11"/>
  <c r="B267" i="11"/>
  <c r="B272" i="11"/>
  <c r="B277" i="11"/>
  <c r="B283" i="11"/>
  <c r="B288" i="11"/>
  <c r="B293" i="11"/>
  <c r="B299" i="11"/>
  <c r="B304" i="11"/>
  <c r="B309" i="11"/>
  <c r="B315" i="11"/>
  <c r="B320" i="11"/>
  <c r="B325" i="11"/>
  <c r="B331" i="11"/>
  <c r="B336" i="11"/>
  <c r="B341" i="11"/>
  <c r="B347" i="11"/>
  <c r="B352" i="11"/>
  <c r="B357" i="11"/>
  <c r="B363" i="11"/>
  <c r="B368" i="11"/>
  <c r="B373" i="11"/>
  <c r="B379" i="11"/>
  <c r="B384" i="11"/>
  <c r="B389" i="11"/>
  <c r="B395" i="11"/>
  <c r="B400" i="11"/>
  <c r="B405" i="11"/>
  <c r="B411" i="11"/>
  <c r="B416" i="11"/>
  <c r="B421" i="11"/>
  <c r="B427" i="11"/>
  <c r="B432" i="11"/>
  <c r="B437" i="11"/>
  <c r="B443" i="11"/>
  <c r="B448" i="11"/>
  <c r="B453" i="11"/>
  <c r="B459" i="11"/>
  <c r="B464" i="11"/>
  <c r="B469" i="11"/>
  <c r="B475" i="11"/>
  <c r="B480" i="11"/>
  <c r="B485" i="11"/>
  <c r="B491" i="11"/>
  <c r="B496" i="11"/>
  <c r="B501" i="11"/>
  <c r="B507" i="11"/>
  <c r="B512" i="11"/>
  <c r="B517" i="11"/>
  <c r="B523" i="11"/>
  <c r="B528" i="11"/>
  <c r="B532" i="11"/>
  <c r="B536" i="11"/>
  <c r="B540" i="11"/>
  <c r="B544" i="11"/>
  <c r="B548" i="11"/>
  <c r="B552" i="11"/>
  <c r="B556" i="11"/>
  <c r="B560" i="11"/>
  <c r="B564" i="11"/>
  <c r="B568" i="11"/>
  <c r="B572" i="11"/>
  <c r="B576" i="11"/>
  <c r="B580" i="11"/>
  <c r="B584" i="11"/>
  <c r="B588" i="11"/>
  <c r="B592" i="11"/>
  <c r="B596" i="11"/>
  <c r="B600" i="11"/>
  <c r="B257" i="11"/>
  <c r="B264" i="11"/>
  <c r="B271" i="11"/>
  <c r="B279" i="11"/>
  <c r="B285" i="11"/>
  <c r="B292" i="11"/>
  <c r="B300" i="11"/>
  <c r="B307" i="11"/>
  <c r="B313" i="11"/>
  <c r="B321" i="11"/>
  <c r="B328" i="11"/>
  <c r="B335" i="11"/>
  <c r="B343" i="11"/>
  <c r="B349" i="11"/>
  <c r="B356" i="11"/>
  <c r="B364" i="11"/>
  <c r="B371" i="11"/>
  <c r="B377" i="11"/>
  <c r="B385" i="11"/>
  <c r="B392" i="11"/>
  <c r="B399" i="11"/>
  <c r="B407" i="11"/>
  <c r="B413" i="11"/>
  <c r="B420" i="11"/>
  <c r="B428" i="11"/>
  <c r="B435" i="11"/>
  <c r="B441" i="11"/>
  <c r="B449" i="11"/>
  <c r="B456" i="11"/>
  <c r="B463" i="11"/>
  <c r="B471" i="11"/>
  <c r="B477" i="11"/>
  <c r="B484" i="11"/>
  <c r="B492" i="11"/>
  <c r="B499" i="11"/>
  <c r="B505" i="11"/>
  <c r="B513" i="11"/>
  <c r="B520" i="11"/>
  <c r="B527" i="11"/>
  <c r="B533" i="11"/>
  <c r="B538" i="11"/>
  <c r="B543" i="11"/>
  <c r="B549" i="11"/>
  <c r="B554" i="11"/>
  <c r="B559" i="11"/>
  <c r="B565" i="11"/>
  <c r="B570" i="11"/>
  <c r="B575" i="11"/>
  <c r="B581" i="11"/>
  <c r="B586" i="11"/>
  <c r="B591" i="11"/>
  <c r="B597" i="11"/>
  <c r="B602" i="11"/>
  <c r="B260" i="11"/>
  <c r="B269" i="11"/>
  <c r="B280" i="11"/>
  <c r="B289" i="11"/>
  <c r="B297" i="11"/>
  <c r="B308" i="11"/>
  <c r="B317" i="11"/>
  <c r="B327" i="11"/>
  <c r="B337" i="11"/>
  <c r="B345" i="11"/>
  <c r="B355" i="11"/>
  <c r="B365" i="11"/>
  <c r="B375" i="11"/>
  <c r="B383" i="11"/>
  <c r="B393" i="11"/>
  <c r="B403" i="11"/>
  <c r="B412" i="11"/>
  <c r="B423" i="11"/>
  <c r="B431" i="11"/>
  <c r="B440" i="11"/>
  <c r="B451" i="11"/>
  <c r="B460" i="11"/>
  <c r="B468" i="11"/>
  <c r="B479" i="11"/>
  <c r="B488" i="11"/>
  <c r="B497" i="11"/>
  <c r="B508" i="11"/>
  <c r="B516" i="11"/>
  <c r="B525" i="11"/>
  <c r="B534" i="11"/>
  <c r="B541" i="11"/>
  <c r="B547" i="11"/>
  <c r="B555" i="11"/>
  <c r="B562" i="11"/>
  <c r="B569" i="11"/>
  <c r="B577" i="11"/>
  <c r="B583" i="11"/>
  <c r="B590" i="11"/>
  <c r="B598" i="11"/>
  <c r="B259" i="11"/>
  <c r="B273" i="11"/>
  <c r="B284" i="11"/>
  <c r="B296" i="11"/>
  <c r="B311" i="11"/>
  <c r="B323" i="11"/>
  <c r="B333" i="11"/>
  <c r="B348" i="11"/>
  <c r="B360" i="11"/>
  <c r="B372" i="11"/>
  <c r="B387" i="11"/>
  <c r="B397" i="11"/>
  <c r="B409" i="11"/>
  <c r="B424" i="11"/>
  <c r="B436" i="11"/>
  <c r="B447" i="11"/>
  <c r="B461" i="11"/>
  <c r="B473" i="11"/>
  <c r="B487" i="11"/>
  <c r="B500" i="11"/>
  <c r="B511" i="11"/>
  <c r="B524" i="11"/>
  <c r="B535" i="11"/>
  <c r="B545" i="11"/>
  <c r="B553" i="11"/>
  <c r="B563" i="11"/>
  <c r="B573" i="11"/>
  <c r="B582" i="11"/>
  <c r="B593" i="11"/>
  <c r="B601" i="11"/>
  <c r="B263" i="11"/>
  <c r="B276" i="11"/>
  <c r="B295" i="11"/>
  <c r="B312" i="11"/>
  <c r="B329" i="11"/>
  <c r="B344" i="11"/>
  <c r="B361" i="11"/>
  <c r="B380" i="11"/>
  <c r="B396" i="11"/>
  <c r="B415" i="11"/>
  <c r="B429" i="11"/>
  <c r="B445" i="11"/>
  <c r="B465" i="11"/>
  <c r="B481" i="11"/>
  <c r="B495" i="11"/>
  <c r="B515" i="11"/>
  <c r="B530" i="11"/>
  <c r="B542" i="11"/>
  <c r="B557" i="11"/>
  <c r="B567" i="11"/>
  <c r="B579" i="11"/>
  <c r="B594" i="11"/>
  <c r="B265" i="11"/>
  <c r="B281" i="11"/>
  <c r="B301" i="11"/>
  <c r="B316" i="11"/>
  <c r="B332" i="11"/>
  <c r="B351" i="11"/>
  <c r="B367" i="11"/>
  <c r="B381" i="11"/>
  <c r="B401" i="11"/>
  <c r="B417" i="11"/>
  <c r="B433" i="11"/>
  <c r="B452" i="11"/>
  <c r="B467" i="11"/>
  <c r="B483" i="11"/>
  <c r="B503" i="11"/>
  <c r="B519" i="11"/>
  <c r="B531" i="11"/>
  <c r="B546" i="11"/>
  <c r="B558" i="11"/>
  <c r="B571" i="11"/>
  <c r="B585" i="11"/>
  <c r="B595" i="11"/>
  <c r="B268" i="11"/>
  <c r="B303" i="11"/>
  <c r="B339" i="11"/>
  <c r="B369" i="11"/>
  <c r="B404" i="11"/>
  <c r="B439" i="11"/>
  <c r="B472" i="11"/>
  <c r="B504" i="11"/>
  <c r="B537" i="11"/>
  <c r="B561" i="11"/>
  <c r="B587" i="11"/>
  <c r="B275" i="11"/>
  <c r="B305" i="11"/>
  <c r="B340" i="11"/>
  <c r="B376" i="11"/>
  <c r="B408" i="11"/>
  <c r="B444" i="11"/>
  <c r="B476" i="11"/>
  <c r="B509" i="11"/>
  <c r="B539" i="11"/>
  <c r="B566" i="11"/>
  <c r="B589" i="11"/>
  <c r="B287" i="11"/>
  <c r="B353" i="11"/>
  <c r="B419" i="11"/>
  <c r="B489" i="11"/>
  <c r="B550" i="11"/>
  <c r="B599" i="11"/>
  <c r="B291" i="11"/>
  <c r="B359" i="11"/>
  <c r="B425" i="11"/>
  <c r="B493" i="11"/>
  <c r="B551" i="11"/>
  <c r="B603" i="11"/>
  <c r="B388" i="11"/>
  <c r="B521" i="11"/>
  <c r="B255" i="11"/>
  <c r="B391" i="11"/>
  <c r="B529" i="11"/>
  <c r="B319" i="11"/>
  <c r="B574" i="11"/>
  <c r="B455" i="11"/>
  <c r="B324" i="11"/>
  <c r="B578" i="11"/>
  <c r="B457" i="11"/>
  <c r="P5" i="11"/>
  <c r="Q5" i="11"/>
  <c r="N6" i="11"/>
  <c r="O6" i="11" s="1"/>
  <c r="P6" i="11" s="1"/>
  <c r="M6" i="9"/>
  <c r="B256" i="81"/>
  <c r="B260" i="81"/>
  <c r="B264" i="81"/>
  <c r="B268" i="81"/>
  <c r="B272" i="81"/>
  <c r="B276" i="81"/>
  <c r="B280" i="81"/>
  <c r="B284" i="81"/>
  <c r="B288" i="81"/>
  <c r="B292" i="81"/>
  <c r="B296" i="81"/>
  <c r="B300" i="81"/>
  <c r="B304" i="81"/>
  <c r="B308" i="81"/>
  <c r="B312" i="81"/>
  <c r="B316" i="81"/>
  <c r="B320" i="81"/>
  <c r="B324" i="81"/>
  <c r="B328" i="81"/>
  <c r="B332" i="81"/>
  <c r="B336" i="81"/>
  <c r="B340" i="81"/>
  <c r="B344" i="81"/>
  <c r="B348" i="81"/>
  <c r="B352" i="81"/>
  <c r="B356" i="81"/>
  <c r="B360" i="81"/>
  <c r="B364" i="81"/>
  <c r="B368" i="81"/>
  <c r="B372" i="81"/>
  <c r="B376" i="81"/>
  <c r="B380" i="81"/>
  <c r="B384" i="81"/>
  <c r="B388" i="81"/>
  <c r="B392" i="81"/>
  <c r="B396" i="81"/>
  <c r="B400" i="81"/>
  <c r="B404" i="81"/>
  <c r="B408" i="81"/>
  <c r="B412" i="81"/>
  <c r="B416" i="81"/>
  <c r="B420" i="81"/>
  <c r="B424" i="81"/>
  <c r="B428" i="81"/>
  <c r="B432" i="81"/>
  <c r="B436" i="81"/>
  <c r="B253" i="81"/>
  <c r="B257" i="81"/>
  <c r="B261" i="81"/>
  <c r="B265" i="81"/>
  <c r="B269" i="81"/>
  <c r="B273" i="81"/>
  <c r="B277" i="81"/>
  <c r="B281" i="81"/>
  <c r="B285" i="81"/>
  <c r="B289" i="81"/>
  <c r="B293" i="81"/>
  <c r="B297" i="81"/>
  <c r="B301" i="81"/>
  <c r="B305" i="81"/>
  <c r="B309" i="81"/>
  <c r="B313" i="81"/>
  <c r="B317" i="81"/>
  <c r="B321" i="81"/>
  <c r="B325" i="81"/>
  <c r="B329" i="81"/>
  <c r="B333" i="81"/>
  <c r="B337" i="81"/>
  <c r="B341" i="81"/>
  <c r="B345" i="81"/>
  <c r="B349" i="81"/>
  <c r="B353" i="81"/>
  <c r="B357" i="81"/>
  <c r="B361" i="81"/>
  <c r="B365" i="81"/>
  <c r="B369" i="81"/>
  <c r="B373" i="81"/>
  <c r="B377" i="81"/>
  <c r="B381" i="81"/>
  <c r="B385" i="81"/>
  <c r="B389" i="81"/>
  <c r="B393" i="81"/>
  <c r="B397" i="81"/>
  <c r="B401" i="81"/>
  <c r="B405" i="81"/>
  <c r="B409" i="81"/>
  <c r="B413" i="81"/>
  <c r="B417" i="81"/>
  <c r="B421" i="81"/>
  <c r="B425" i="81"/>
  <c r="B429" i="81"/>
  <c r="B433" i="81"/>
  <c r="B437" i="81"/>
  <c r="B255" i="81"/>
  <c r="B259" i="81"/>
  <c r="B263" i="81"/>
  <c r="B267" i="81"/>
  <c r="B271" i="81"/>
  <c r="B275" i="81"/>
  <c r="B279" i="81"/>
  <c r="B283" i="81"/>
  <c r="B287" i="81"/>
  <c r="B291" i="81"/>
  <c r="B295" i="81"/>
  <c r="B299" i="81"/>
  <c r="B303" i="81"/>
  <c r="B307" i="81"/>
  <c r="B311" i="81"/>
  <c r="B315" i="81"/>
  <c r="B319" i="81"/>
  <c r="B323" i="81"/>
  <c r="B327" i="81"/>
  <c r="B331" i="81"/>
  <c r="B335" i="81"/>
  <c r="B339" i="81"/>
  <c r="B343" i="81"/>
  <c r="B347" i="81"/>
  <c r="B351" i="81"/>
  <c r="B355" i="81"/>
  <c r="B359" i="81"/>
  <c r="B363" i="81"/>
  <c r="B367" i="81"/>
  <c r="B371" i="81"/>
  <c r="B375" i="81"/>
  <c r="B379" i="81"/>
  <c r="B383" i="81"/>
  <c r="B387" i="81"/>
  <c r="B391" i="81"/>
  <c r="B395" i="81"/>
  <c r="B399" i="81"/>
  <c r="B403" i="81"/>
  <c r="B262" i="81"/>
  <c r="B278" i="81"/>
  <c r="B294" i="81"/>
  <c r="B310" i="81"/>
  <c r="B326" i="81"/>
  <c r="B342" i="81"/>
  <c r="B358" i="81"/>
  <c r="B374" i="81"/>
  <c r="B390" i="81"/>
  <c r="B406" i="81"/>
  <c r="B414" i="81"/>
  <c r="B422" i="81"/>
  <c r="B430" i="81"/>
  <c r="B438" i="81"/>
  <c r="B442" i="81"/>
  <c r="B446" i="81"/>
  <c r="B450" i="81"/>
  <c r="B454" i="81"/>
  <c r="B458" i="81"/>
  <c r="B462" i="81"/>
  <c r="B466" i="81"/>
  <c r="B470" i="81"/>
  <c r="B474" i="81"/>
  <c r="B478" i="81"/>
  <c r="B482" i="81"/>
  <c r="B486" i="81"/>
  <c r="B490" i="81"/>
  <c r="B494" i="81"/>
  <c r="B498" i="81"/>
  <c r="B502" i="81"/>
  <c r="B506" i="81"/>
  <c r="B510" i="81"/>
  <c r="B514" i="81"/>
  <c r="B518" i="81"/>
  <c r="B522" i="81"/>
  <c r="B526" i="81"/>
  <c r="B530" i="81"/>
  <c r="B534" i="81"/>
  <c r="B538" i="81"/>
  <c r="B542" i="81"/>
  <c r="B546" i="81"/>
  <c r="B550" i="81"/>
  <c r="B554" i="81"/>
  <c r="B558" i="81"/>
  <c r="B562" i="81"/>
  <c r="B566" i="81"/>
  <c r="B570" i="81"/>
  <c r="B574" i="81"/>
  <c r="B578" i="81"/>
  <c r="B582" i="81"/>
  <c r="B586" i="81"/>
  <c r="B590" i="81"/>
  <c r="B594" i="81"/>
  <c r="B598" i="81"/>
  <c r="B602" i="81"/>
  <c r="B266" i="81"/>
  <c r="B282" i="81"/>
  <c r="B298" i="81"/>
  <c r="B314" i="81"/>
  <c r="B330" i="81"/>
  <c r="B346" i="81"/>
  <c r="B362" i="81"/>
  <c r="B378" i="81"/>
  <c r="B394" i="81"/>
  <c r="B407" i="81"/>
  <c r="B415" i="81"/>
  <c r="B423" i="81"/>
  <c r="B431" i="81"/>
  <c r="B439" i="81"/>
  <c r="B443" i="81"/>
  <c r="B447" i="81"/>
  <c r="B451" i="81"/>
  <c r="B455" i="81"/>
  <c r="B459" i="81"/>
  <c r="B463" i="81"/>
  <c r="B467" i="81"/>
  <c r="B471" i="81"/>
  <c r="B475" i="81"/>
  <c r="B479" i="81"/>
  <c r="B483" i="81"/>
  <c r="B487" i="81"/>
  <c r="B491" i="81"/>
  <c r="B495" i="81"/>
  <c r="B499" i="81"/>
  <c r="B503" i="81"/>
  <c r="B507" i="81"/>
  <c r="B511" i="81"/>
  <c r="B515" i="81"/>
  <c r="B519" i="81"/>
  <c r="B523" i="81"/>
  <c r="B527" i="81"/>
  <c r="B531" i="81"/>
  <c r="B535" i="81"/>
  <c r="B539" i="81"/>
  <c r="B543" i="81"/>
  <c r="B547" i="81"/>
  <c r="B551" i="81"/>
  <c r="B555" i="81"/>
  <c r="B559" i="81"/>
  <c r="B563" i="81"/>
  <c r="B567" i="81"/>
  <c r="B571" i="81"/>
  <c r="B575" i="81"/>
  <c r="B579" i="81"/>
  <c r="B583" i="81"/>
  <c r="B587" i="81"/>
  <c r="B591" i="81"/>
  <c r="B595" i="81"/>
  <c r="B599" i="81"/>
  <c r="B270" i="81"/>
  <c r="B302" i="81"/>
  <c r="B334" i="81"/>
  <c r="B366" i="81"/>
  <c r="B398" i="81"/>
  <c r="B418" i="81"/>
  <c r="B434" i="81"/>
  <c r="B444" i="81"/>
  <c r="B452" i="81"/>
  <c r="B460" i="81"/>
  <c r="B468" i="81"/>
  <c r="B476" i="81"/>
  <c r="B484" i="81"/>
  <c r="B492" i="81"/>
  <c r="B500" i="81"/>
  <c r="B508" i="81"/>
  <c r="B516" i="81"/>
  <c r="B524" i="81"/>
  <c r="B532" i="81"/>
  <c r="B540" i="81"/>
  <c r="B548" i="81"/>
  <c r="B556" i="81"/>
  <c r="B564" i="81"/>
  <c r="B572" i="81"/>
  <c r="B580" i="81"/>
  <c r="B588" i="81"/>
  <c r="B596" i="81"/>
  <c r="B254" i="81"/>
  <c r="B286" i="81"/>
  <c r="B318" i="81"/>
  <c r="B350" i="81"/>
  <c r="B382" i="81"/>
  <c r="B410" i="81"/>
  <c r="B426" i="81"/>
  <c r="B440" i="81"/>
  <c r="B448" i="81"/>
  <c r="B456" i="81"/>
  <c r="B464" i="81"/>
  <c r="B472" i="81"/>
  <c r="B480" i="81"/>
  <c r="B488" i="81"/>
  <c r="B496" i="81"/>
  <c r="B504" i="81"/>
  <c r="B512" i="81"/>
  <c r="B520" i="81"/>
  <c r="B528" i="81"/>
  <c r="B536" i="81"/>
  <c r="B544" i="81"/>
  <c r="B552" i="81"/>
  <c r="B560" i="81"/>
  <c r="B568" i="81"/>
  <c r="B576" i="81"/>
  <c r="B584" i="81"/>
  <c r="B592" i="81"/>
  <c r="B600" i="81"/>
  <c r="B258" i="81"/>
  <c r="B290" i="81"/>
  <c r="B322" i="81"/>
  <c r="B354" i="81"/>
  <c r="B386" i="81"/>
  <c r="B411" i="81"/>
  <c r="B427" i="81"/>
  <c r="B441" i="81"/>
  <c r="B449" i="81"/>
  <c r="B457" i="81"/>
  <c r="B465" i="81"/>
  <c r="B473" i="81"/>
  <c r="B481" i="81"/>
  <c r="B489" i="81"/>
  <c r="B497" i="81"/>
  <c r="B505" i="81"/>
  <c r="B513" i="81"/>
  <c r="B521" i="81"/>
  <c r="B529" i="81"/>
  <c r="B537" i="81"/>
  <c r="B545" i="81"/>
  <c r="B553" i="81"/>
  <c r="B561" i="81"/>
  <c r="B569" i="81"/>
  <c r="B577" i="81"/>
  <c r="B585" i="81"/>
  <c r="B593" i="81"/>
  <c r="B601" i="81"/>
  <c r="B370" i="81"/>
  <c r="B445" i="81"/>
  <c r="B477" i="81"/>
  <c r="B509" i="81"/>
  <c r="B541" i="81"/>
  <c r="B573" i="81"/>
  <c r="B274" i="81"/>
  <c r="B402" i="81"/>
  <c r="B453" i="81"/>
  <c r="B485" i="81"/>
  <c r="B517" i="81"/>
  <c r="B549" i="81"/>
  <c r="B581" i="81"/>
  <c r="B338" i="81"/>
  <c r="B435" i="81"/>
  <c r="B469" i="81"/>
  <c r="B501" i="81"/>
  <c r="B533" i="81"/>
  <c r="B565" i="81"/>
  <c r="B597" i="81"/>
  <c r="B493" i="81"/>
  <c r="B306" i="81"/>
  <c r="B525" i="81"/>
  <c r="B419" i="81"/>
  <c r="B557" i="81"/>
  <c r="B461" i="81"/>
  <c r="B589" i="81"/>
  <c r="L7" i="81"/>
  <c r="K6" i="81"/>
  <c r="M6" i="81" s="1"/>
  <c r="N6" i="81" s="1"/>
  <c r="O6" i="81" s="1"/>
  <c r="J6" i="81" s="1"/>
  <c r="N256" i="9"/>
  <c r="O256" i="9" s="1"/>
  <c r="Q256" i="9" s="1"/>
  <c r="R256" i="9" s="1"/>
  <c r="S256" i="9" s="1"/>
  <c r="N260" i="9"/>
  <c r="O260" i="9" s="1"/>
  <c r="Q260" i="9" s="1"/>
  <c r="R260" i="9" s="1"/>
  <c r="S260" i="9" s="1"/>
  <c r="N264" i="9"/>
  <c r="P264" i="9" s="1"/>
  <c r="N268" i="9"/>
  <c r="O268" i="9" s="1"/>
  <c r="Q268" i="9" s="1"/>
  <c r="R268" i="9" s="1"/>
  <c r="S268" i="9" s="1"/>
  <c r="N272" i="9"/>
  <c r="O272" i="9" s="1"/>
  <c r="Q272" i="9" s="1"/>
  <c r="R272" i="9" s="1"/>
  <c r="S272" i="9" s="1"/>
  <c r="N276" i="9"/>
  <c r="O276" i="9" s="1"/>
  <c r="Q276" i="9" s="1"/>
  <c r="R276" i="9" s="1"/>
  <c r="S276" i="9" s="1"/>
  <c r="N280" i="9"/>
  <c r="O280" i="9" s="1"/>
  <c r="Q280" i="9" s="1"/>
  <c r="R280" i="9" s="1"/>
  <c r="S280" i="9" s="1"/>
  <c r="N284" i="9"/>
  <c r="O284" i="9" s="1"/>
  <c r="Q284" i="9" s="1"/>
  <c r="R284" i="9" s="1"/>
  <c r="S284" i="9" s="1"/>
  <c r="N288" i="9"/>
  <c r="O288" i="9" s="1"/>
  <c r="Q288" i="9" s="1"/>
  <c r="R288" i="9" s="1"/>
  <c r="S288" i="9" s="1"/>
  <c r="N292" i="9"/>
  <c r="O292" i="9" s="1"/>
  <c r="Q292" i="9" s="1"/>
  <c r="R292" i="9" s="1"/>
  <c r="S292" i="9" s="1"/>
  <c r="N300" i="9"/>
  <c r="P300" i="9" s="1"/>
  <c r="N304" i="9"/>
  <c r="O304" i="9" s="1"/>
  <c r="Q304" i="9" s="1"/>
  <c r="R304" i="9" s="1"/>
  <c r="S304" i="9" s="1"/>
  <c r="N308" i="9"/>
  <c r="O308" i="9" s="1"/>
  <c r="Q308" i="9" s="1"/>
  <c r="R308" i="9" s="1"/>
  <c r="S308" i="9" s="1"/>
  <c r="N316" i="9"/>
  <c r="P316" i="9" s="1"/>
  <c r="N320" i="9"/>
  <c r="O320" i="9" s="1"/>
  <c r="Q320" i="9" s="1"/>
  <c r="R320" i="9" s="1"/>
  <c r="S320" i="9" s="1"/>
  <c r="N324" i="9"/>
  <c r="O324" i="9" s="1"/>
  <c r="Q324" i="9" s="1"/>
  <c r="R324" i="9" s="1"/>
  <c r="S324" i="9" s="1"/>
  <c r="N332" i="9"/>
  <c r="P332" i="9" s="1"/>
  <c r="N336" i="9"/>
  <c r="O336" i="9" s="1"/>
  <c r="Q336" i="9" s="1"/>
  <c r="R336" i="9" s="1"/>
  <c r="S336" i="9" s="1"/>
  <c r="N340" i="9"/>
  <c r="P340" i="9" s="1"/>
  <c r="N348" i="9"/>
  <c r="O348" i="9" s="1"/>
  <c r="Q348" i="9" s="1"/>
  <c r="R348" i="9" s="1"/>
  <c r="S348" i="9" s="1"/>
  <c r="N352" i="9"/>
  <c r="O352" i="9" s="1"/>
  <c r="Q352" i="9" s="1"/>
  <c r="R352" i="9" s="1"/>
  <c r="S352" i="9" s="1"/>
  <c r="N356" i="9"/>
  <c r="P356" i="9" s="1"/>
  <c r="N364" i="9"/>
  <c r="P364" i="9" s="1"/>
  <c r="N368" i="9"/>
  <c r="O368" i="9" s="1"/>
  <c r="Q368" i="9" s="1"/>
  <c r="R368" i="9" s="1"/>
  <c r="S368" i="9" s="1"/>
  <c r="N372" i="9"/>
  <c r="P372" i="9" s="1"/>
  <c r="N380" i="9"/>
  <c r="O380" i="9" s="1"/>
  <c r="Q380" i="9" s="1"/>
  <c r="R380" i="9" s="1"/>
  <c r="S380" i="9" s="1"/>
  <c r="N384" i="9"/>
  <c r="O384" i="9" s="1"/>
  <c r="Q384" i="9" s="1"/>
  <c r="R384" i="9" s="1"/>
  <c r="S384" i="9" s="1"/>
  <c r="N388" i="9"/>
  <c r="P388" i="9" s="1"/>
  <c r="N396" i="9"/>
  <c r="P396" i="9" s="1"/>
  <c r="N400" i="9"/>
  <c r="O400" i="9" s="1"/>
  <c r="Q400" i="9" s="1"/>
  <c r="R400" i="9" s="1"/>
  <c r="S400" i="9" s="1"/>
  <c r="N404" i="9"/>
  <c r="O404" i="9" s="1"/>
  <c r="Q404" i="9" s="1"/>
  <c r="R404" i="9" s="1"/>
  <c r="S404" i="9" s="1"/>
  <c r="N412" i="9"/>
  <c r="O412" i="9" s="1"/>
  <c r="Q412" i="9" s="1"/>
  <c r="R412" i="9" s="1"/>
  <c r="S412" i="9" s="1"/>
  <c r="N416" i="9"/>
  <c r="O416" i="9" s="1"/>
  <c r="Q416" i="9" s="1"/>
  <c r="R416" i="9" s="1"/>
  <c r="S416" i="9" s="1"/>
  <c r="N420" i="9"/>
  <c r="O420" i="9" s="1"/>
  <c r="Q420" i="9" s="1"/>
  <c r="R420" i="9" s="1"/>
  <c r="S420" i="9" s="1"/>
  <c r="N428" i="9"/>
  <c r="O428" i="9" s="1"/>
  <c r="Q428" i="9" s="1"/>
  <c r="R428" i="9" s="1"/>
  <c r="S428" i="9" s="1"/>
  <c r="N432" i="9"/>
  <c r="O432" i="9" s="1"/>
  <c r="Q432" i="9" s="1"/>
  <c r="R432" i="9" s="1"/>
  <c r="S432" i="9" s="1"/>
  <c r="N258" i="9"/>
  <c r="P258" i="9" s="1"/>
  <c r="N263" i="9"/>
  <c r="P263" i="9" s="1"/>
  <c r="N269" i="9"/>
  <c r="O269" i="9" s="1"/>
  <c r="Q269" i="9" s="1"/>
  <c r="R269" i="9" s="1"/>
  <c r="S269" i="9" s="1"/>
  <c r="N274" i="9"/>
  <c r="O274" i="9" s="1"/>
  <c r="Q274" i="9" s="1"/>
  <c r="R274" i="9" s="1"/>
  <c r="S274" i="9" s="1"/>
  <c r="N279" i="9"/>
  <c r="O279" i="9" s="1"/>
  <c r="Q279" i="9" s="1"/>
  <c r="R279" i="9" s="1"/>
  <c r="S279" i="9" s="1"/>
  <c r="N285" i="9"/>
  <c r="P285" i="9" s="1"/>
  <c r="N290" i="9"/>
  <c r="O290" i="9" s="1"/>
  <c r="Q290" i="9" s="1"/>
  <c r="R290" i="9" s="1"/>
  <c r="S290" i="9" s="1"/>
  <c r="N295" i="9"/>
  <c r="P295" i="9" s="1"/>
  <c r="N301" i="9"/>
  <c r="P301" i="9" s="1"/>
  <c r="N306" i="9"/>
  <c r="O306" i="9" s="1"/>
  <c r="Q306" i="9" s="1"/>
  <c r="R306" i="9" s="1"/>
  <c r="S306" i="9" s="1"/>
  <c r="N311" i="9"/>
  <c r="P311" i="9" s="1"/>
  <c r="N317" i="9"/>
  <c r="O317" i="9" s="1"/>
  <c r="Q317" i="9" s="1"/>
  <c r="R317" i="9" s="1"/>
  <c r="S317" i="9" s="1"/>
  <c r="N322" i="9"/>
  <c r="O322" i="9" s="1"/>
  <c r="Q322" i="9" s="1"/>
  <c r="R322" i="9" s="1"/>
  <c r="S322" i="9" s="1"/>
  <c r="N327" i="9"/>
  <c r="P327" i="9" s="1"/>
  <c r="N333" i="9"/>
  <c r="P333" i="9" s="1"/>
  <c r="N338" i="9"/>
  <c r="P338" i="9" s="1"/>
  <c r="N343" i="9"/>
  <c r="O343" i="9" s="1"/>
  <c r="Q343" i="9" s="1"/>
  <c r="R343" i="9" s="1"/>
  <c r="S343" i="9" s="1"/>
  <c r="N349" i="9"/>
  <c r="P349" i="9" s="1"/>
  <c r="N354" i="9"/>
  <c r="O354" i="9" s="1"/>
  <c r="Q354" i="9" s="1"/>
  <c r="R354" i="9" s="1"/>
  <c r="S354" i="9" s="1"/>
  <c r="N359" i="9"/>
  <c r="P359" i="9" s="1"/>
  <c r="N365" i="9"/>
  <c r="O365" i="9" s="1"/>
  <c r="Q365" i="9" s="1"/>
  <c r="R365" i="9" s="1"/>
  <c r="S365" i="9" s="1"/>
  <c r="N370" i="9"/>
  <c r="O370" i="9" s="1"/>
  <c r="Q370" i="9" s="1"/>
  <c r="R370" i="9" s="1"/>
  <c r="S370" i="9" s="1"/>
  <c r="N375" i="9"/>
  <c r="O375" i="9" s="1"/>
  <c r="Q375" i="9" s="1"/>
  <c r="R375" i="9" s="1"/>
  <c r="S375" i="9" s="1"/>
  <c r="N381" i="9"/>
  <c r="P381" i="9" s="1"/>
  <c r="N386" i="9"/>
  <c r="P386" i="9" s="1"/>
  <c r="N391" i="9"/>
  <c r="P391" i="9" s="1"/>
  <c r="N397" i="9"/>
  <c r="P397" i="9" s="1"/>
  <c r="N402" i="9"/>
  <c r="O402" i="9" s="1"/>
  <c r="Q402" i="9" s="1"/>
  <c r="R402" i="9" s="1"/>
  <c r="S402" i="9" s="1"/>
  <c r="N407" i="9"/>
  <c r="O407" i="9" s="1"/>
  <c r="Q407" i="9" s="1"/>
  <c r="R407" i="9" s="1"/>
  <c r="S407" i="9" s="1"/>
  <c r="N413" i="9"/>
  <c r="P413" i="9" s="1"/>
  <c r="N418" i="9"/>
  <c r="P418" i="9" s="1"/>
  <c r="N423" i="9"/>
  <c r="P423" i="9" s="1"/>
  <c r="N429" i="9"/>
  <c r="P429" i="9" s="1"/>
  <c r="N434" i="9"/>
  <c r="O434" i="9" s="1"/>
  <c r="Q434" i="9" s="1"/>
  <c r="R434" i="9" s="1"/>
  <c r="S434" i="9" s="1"/>
  <c r="N438" i="9"/>
  <c r="P438" i="9" s="1"/>
  <c r="N450" i="9"/>
  <c r="N454" i="9"/>
  <c r="O454" i="9" s="1"/>
  <c r="Q454" i="9" s="1"/>
  <c r="R454" i="9" s="1"/>
  <c r="S454" i="9" s="1"/>
  <c r="N470" i="9"/>
  <c r="O470" i="9" s="1"/>
  <c r="Q470" i="9" s="1"/>
  <c r="R470" i="9" s="1"/>
  <c r="S470" i="9" s="1"/>
  <c r="N486" i="9"/>
  <c r="O486" i="9" s="1"/>
  <c r="Q486" i="9" s="1"/>
  <c r="R486" i="9" s="1"/>
  <c r="S486" i="9" s="1"/>
  <c r="N498" i="9"/>
  <c r="O498" i="9" s="1"/>
  <c r="Q498" i="9" s="1"/>
  <c r="R498" i="9" s="1"/>
  <c r="S498" i="9" s="1"/>
  <c r="N502" i="9"/>
  <c r="O502" i="9" s="1"/>
  <c r="Q502" i="9" s="1"/>
  <c r="R502" i="9" s="1"/>
  <c r="S502" i="9" s="1"/>
  <c r="N514" i="9"/>
  <c r="O514" i="9" s="1"/>
  <c r="Q514" i="9" s="1"/>
  <c r="R514" i="9" s="1"/>
  <c r="S514" i="9" s="1"/>
  <c r="N518" i="9"/>
  <c r="O518" i="9" s="1"/>
  <c r="Q518" i="9" s="1"/>
  <c r="R518" i="9" s="1"/>
  <c r="S518" i="9" s="1"/>
  <c r="N530" i="9"/>
  <c r="O530" i="9" s="1"/>
  <c r="Q530" i="9" s="1"/>
  <c r="R530" i="9" s="1"/>
  <c r="S530" i="9" s="1"/>
  <c r="N534" i="9"/>
  <c r="P534" i="9" s="1"/>
  <c r="N550" i="9"/>
  <c r="O550" i="9" s="1"/>
  <c r="Q550" i="9" s="1"/>
  <c r="R550" i="9" s="1"/>
  <c r="S550" i="9" s="1"/>
  <c r="N562" i="9"/>
  <c r="O562" i="9" s="1"/>
  <c r="Q562" i="9" s="1"/>
  <c r="R562" i="9" s="1"/>
  <c r="S562" i="9" s="1"/>
  <c r="N566" i="9"/>
  <c r="O566" i="9" s="1"/>
  <c r="Q566" i="9" s="1"/>
  <c r="R566" i="9" s="1"/>
  <c r="S566" i="9" s="1"/>
  <c r="N582" i="9"/>
  <c r="O582" i="9" s="1"/>
  <c r="Q582" i="9" s="1"/>
  <c r="R582" i="9" s="1"/>
  <c r="S582" i="9" s="1"/>
  <c r="N594" i="9"/>
  <c r="O594" i="9" s="1"/>
  <c r="Q594" i="9" s="1"/>
  <c r="R594" i="9" s="1"/>
  <c r="S594" i="9" s="1"/>
  <c r="N598" i="9"/>
  <c r="O598" i="9" s="1"/>
  <c r="Q598" i="9" s="1"/>
  <c r="R598" i="9" s="1"/>
  <c r="S598" i="9" s="1"/>
  <c r="N254" i="9"/>
  <c r="P254" i="9" s="1"/>
  <c r="N259" i="9"/>
  <c r="P259" i="9" s="1"/>
  <c r="N265" i="9"/>
  <c r="O265" i="9" s="1"/>
  <c r="Q265" i="9" s="1"/>
  <c r="R265" i="9" s="1"/>
  <c r="S265" i="9" s="1"/>
  <c r="N270" i="9"/>
  <c r="O270" i="9" s="1"/>
  <c r="Q270" i="9" s="1"/>
  <c r="R270" i="9" s="1"/>
  <c r="S270" i="9" s="1"/>
  <c r="N281" i="9"/>
  <c r="P281" i="9" s="1"/>
  <c r="N286" i="9"/>
  <c r="P286" i="9" s="1"/>
  <c r="N291" i="9"/>
  <c r="P291" i="9" s="1"/>
  <c r="N297" i="9"/>
  <c r="O297" i="9" s="1"/>
  <c r="Q297" i="9" s="1"/>
  <c r="R297" i="9" s="1"/>
  <c r="S297" i="9" s="1"/>
  <c r="N302" i="9"/>
  <c r="O302" i="9" s="1"/>
  <c r="Q302" i="9" s="1"/>
  <c r="R302" i="9" s="1"/>
  <c r="S302" i="9" s="1"/>
  <c r="N313" i="9"/>
  <c r="P313" i="9" s="1"/>
  <c r="N318" i="9"/>
  <c r="P318" i="9" s="1"/>
  <c r="N329" i="9"/>
  <c r="P329" i="9" s="1"/>
  <c r="N334" i="9"/>
  <c r="O334" i="9" s="1"/>
  <c r="Q334" i="9" s="1"/>
  <c r="R334" i="9" s="1"/>
  <c r="S334" i="9" s="1"/>
  <c r="N345" i="9"/>
  <c r="O345" i="9" s="1"/>
  <c r="Q345" i="9" s="1"/>
  <c r="R345" i="9" s="1"/>
  <c r="S345" i="9" s="1"/>
  <c r="N350" i="9"/>
  <c r="O350" i="9" s="1"/>
  <c r="Q350" i="9" s="1"/>
  <c r="R350" i="9" s="1"/>
  <c r="S350" i="9" s="1"/>
  <c r="N355" i="9"/>
  <c r="P355" i="9" s="1"/>
  <c r="N361" i="9"/>
  <c r="O361" i="9" s="1"/>
  <c r="Q361" i="9" s="1"/>
  <c r="R361" i="9" s="1"/>
  <c r="S361" i="9" s="1"/>
  <c r="N366" i="9"/>
  <c r="P366" i="9" s="1"/>
  <c r="N377" i="9"/>
  <c r="P377" i="9" s="1"/>
  <c r="N382" i="9"/>
  <c r="O382" i="9" s="1"/>
  <c r="Q382" i="9" s="1"/>
  <c r="R382" i="9" s="1"/>
  <c r="S382" i="9" s="1"/>
  <c r="N387" i="9"/>
  <c r="O387" i="9" s="1"/>
  <c r="Q387" i="9" s="1"/>
  <c r="R387" i="9" s="1"/>
  <c r="S387" i="9" s="1"/>
  <c r="N393" i="9"/>
  <c r="O393" i="9" s="1"/>
  <c r="Q393" i="9" s="1"/>
  <c r="R393" i="9" s="1"/>
  <c r="S393" i="9" s="1"/>
  <c r="N398" i="9"/>
  <c r="N409" i="9"/>
  <c r="P409" i="9" s="1"/>
  <c r="N425" i="9"/>
  <c r="P425" i="9" s="1"/>
  <c r="N439" i="9"/>
  <c r="P439" i="9" s="1"/>
  <c r="N443" i="9"/>
  <c r="O443" i="9" s="1"/>
  <c r="Q443" i="9" s="1"/>
  <c r="R443" i="9" s="1"/>
  <c r="S443" i="9" s="1"/>
  <c r="N447" i="9"/>
  <c r="P447" i="9" s="1"/>
  <c r="N455" i="9"/>
  <c r="P455" i="9" s="1"/>
  <c r="N459" i="9"/>
  <c r="P459" i="9" s="1"/>
  <c r="N471" i="9"/>
  <c r="P471" i="9" s="1"/>
  <c r="N475" i="9"/>
  <c r="O475" i="9" s="1"/>
  <c r="Q475" i="9" s="1"/>
  <c r="R475" i="9" s="1"/>
  <c r="S475" i="9" s="1"/>
  <c r="N479" i="9"/>
  <c r="O479" i="9" s="1"/>
  <c r="Q479" i="9" s="1"/>
  <c r="R479" i="9" s="1"/>
  <c r="S479" i="9" s="1"/>
  <c r="N483" i="9"/>
  <c r="O483" i="9" s="1"/>
  <c r="Q483" i="9" s="1"/>
  <c r="R483" i="9" s="1"/>
  <c r="S483" i="9" s="1"/>
  <c r="N487" i="9"/>
  <c r="P487" i="9" s="1"/>
  <c r="N491" i="9"/>
  <c r="O491" i="9" s="1"/>
  <c r="Q491" i="9" s="1"/>
  <c r="R491" i="9" s="1"/>
  <c r="S491" i="9" s="1"/>
  <c r="N495" i="9"/>
  <c r="P495" i="9" s="1"/>
  <c r="N503" i="9"/>
  <c r="N507" i="9"/>
  <c r="P507" i="9" s="1"/>
  <c r="N511" i="9"/>
  <c r="P511" i="9" s="1"/>
  <c r="N519" i="9"/>
  <c r="N523" i="9"/>
  <c r="P523" i="9" s="1"/>
  <c r="N527" i="9"/>
  <c r="P527" i="9" s="1"/>
  <c r="N535" i="9"/>
  <c r="P535" i="9" s="1"/>
  <c r="N539" i="9"/>
  <c r="O539" i="9" s="1"/>
  <c r="Q539" i="9" s="1"/>
  <c r="R539" i="9" s="1"/>
  <c r="S539" i="9" s="1"/>
  <c r="N543" i="9"/>
  <c r="O543" i="9" s="1"/>
  <c r="Q543" i="9" s="1"/>
  <c r="R543" i="9" s="1"/>
  <c r="S543" i="9" s="1"/>
  <c r="N547" i="9"/>
  <c r="P547" i="9" s="1"/>
  <c r="N551" i="9"/>
  <c r="N555" i="9"/>
  <c r="O555" i="9" s="1"/>
  <c r="Q555" i="9" s="1"/>
  <c r="R555" i="9" s="1"/>
  <c r="S555" i="9" s="1"/>
  <c r="N567" i="9"/>
  <c r="N571" i="9"/>
  <c r="O571" i="9" s="1"/>
  <c r="Q571" i="9" s="1"/>
  <c r="R571" i="9" s="1"/>
  <c r="S571" i="9" s="1"/>
  <c r="N575" i="9"/>
  <c r="P575" i="9" s="1"/>
  <c r="N583" i="9"/>
  <c r="N587" i="9"/>
  <c r="O587" i="9" s="1"/>
  <c r="Q587" i="9" s="1"/>
  <c r="R587" i="9" s="1"/>
  <c r="S587" i="9" s="1"/>
  <c r="N591" i="9"/>
  <c r="P591" i="9" s="1"/>
  <c r="N599" i="9"/>
  <c r="P599" i="9" s="1"/>
  <c r="N603" i="9"/>
  <c r="P603" i="9" s="1"/>
  <c r="N262" i="9"/>
  <c r="P262" i="9" s="1"/>
  <c r="N273" i="9"/>
  <c r="N283" i="9"/>
  <c r="P283" i="9" s="1"/>
  <c r="N294" i="9"/>
  <c r="O294" i="9" s="1"/>
  <c r="Q294" i="9" s="1"/>
  <c r="R294" i="9" s="1"/>
  <c r="S294" i="9" s="1"/>
  <c r="N305" i="9"/>
  <c r="O305" i="9" s="1"/>
  <c r="Q305" i="9" s="1"/>
  <c r="R305" i="9" s="1"/>
  <c r="S305" i="9" s="1"/>
  <c r="N315" i="9"/>
  <c r="N326" i="9"/>
  <c r="O326" i="9" s="1"/>
  <c r="Q326" i="9" s="1"/>
  <c r="R326" i="9" s="1"/>
  <c r="S326" i="9" s="1"/>
  <c r="N337" i="9"/>
  <c r="P337" i="9" s="1"/>
  <c r="N347" i="9"/>
  <c r="O347" i="9" s="1"/>
  <c r="Q347" i="9" s="1"/>
  <c r="R347" i="9" s="1"/>
  <c r="S347" i="9" s="1"/>
  <c r="N358" i="9"/>
  <c r="N369" i="9"/>
  <c r="O369" i="9" s="1"/>
  <c r="Q369" i="9" s="1"/>
  <c r="R369" i="9" s="1"/>
  <c r="S369" i="9" s="1"/>
  <c r="N379" i="9"/>
  <c r="P379" i="9" s="1"/>
  <c r="N390" i="9"/>
  <c r="O390" i="9" s="1"/>
  <c r="Q390" i="9" s="1"/>
  <c r="R390" i="9" s="1"/>
  <c r="S390" i="9" s="1"/>
  <c r="N401" i="9"/>
  <c r="N411" i="9"/>
  <c r="O411" i="9" s="1"/>
  <c r="Q411" i="9" s="1"/>
  <c r="R411" i="9" s="1"/>
  <c r="S411" i="9" s="1"/>
  <c r="N422" i="9"/>
  <c r="O422" i="9" s="1"/>
  <c r="Q422" i="9" s="1"/>
  <c r="R422" i="9" s="1"/>
  <c r="S422" i="9" s="1"/>
  <c r="N433" i="9"/>
  <c r="O433" i="9" s="1"/>
  <c r="Q433" i="9" s="1"/>
  <c r="R433" i="9" s="1"/>
  <c r="S433" i="9" s="1"/>
  <c r="N441" i="9"/>
  <c r="N449" i="9"/>
  <c r="P449" i="9" s="1"/>
  <c r="N457" i="9"/>
  <c r="P457" i="9" s="1"/>
  <c r="N465" i="9"/>
  <c r="P465" i="9" s="1"/>
  <c r="N473" i="9"/>
  <c r="N481" i="9"/>
  <c r="P481" i="9" s="1"/>
  <c r="N489" i="9"/>
  <c r="O489" i="9" s="1"/>
  <c r="Q489" i="9" s="1"/>
  <c r="R489" i="9" s="1"/>
  <c r="S489" i="9" s="1"/>
  <c r="N497" i="9"/>
  <c r="O497" i="9" s="1"/>
  <c r="Q497" i="9" s="1"/>
  <c r="R497" i="9" s="1"/>
  <c r="S497" i="9" s="1"/>
  <c r="N505" i="9"/>
  <c r="N513" i="9"/>
  <c r="P513" i="9" s="1"/>
  <c r="N521" i="9"/>
  <c r="P521" i="9" s="1"/>
  <c r="N529" i="9"/>
  <c r="P529" i="9" s="1"/>
  <c r="N537" i="9"/>
  <c r="N545" i="9"/>
  <c r="P545" i="9" s="1"/>
  <c r="N553" i="9"/>
  <c r="O553" i="9" s="1"/>
  <c r="Q553" i="9" s="1"/>
  <c r="R553" i="9" s="1"/>
  <c r="S553" i="9" s="1"/>
  <c r="N561" i="9"/>
  <c r="O561" i="9" s="1"/>
  <c r="Q561" i="9" s="1"/>
  <c r="R561" i="9" s="1"/>
  <c r="S561" i="9" s="1"/>
  <c r="N569" i="9"/>
  <c r="N577" i="9"/>
  <c r="P577" i="9" s="1"/>
  <c r="N585" i="9"/>
  <c r="P585" i="9" s="1"/>
  <c r="N593" i="9"/>
  <c r="P593" i="9" s="1"/>
  <c r="N601" i="9"/>
  <c r="N255" i="9"/>
  <c r="O255" i="9" s="1"/>
  <c r="Q255" i="9" s="1"/>
  <c r="R255" i="9" s="1"/>
  <c r="S255" i="9" s="1"/>
  <c r="N266" i="9"/>
  <c r="O266" i="9" s="1"/>
  <c r="Q266" i="9" s="1"/>
  <c r="R266" i="9" s="1"/>
  <c r="S266" i="9" s="1"/>
  <c r="N277" i="9"/>
  <c r="N287" i="9"/>
  <c r="O287" i="9" s="1"/>
  <c r="Q287" i="9" s="1"/>
  <c r="R287" i="9" s="1"/>
  <c r="S287" i="9" s="1"/>
  <c r="N298" i="9"/>
  <c r="O298" i="9" s="1"/>
  <c r="Q298" i="9" s="1"/>
  <c r="R298" i="9" s="1"/>
  <c r="S298" i="9" s="1"/>
  <c r="N309" i="9"/>
  <c r="O309" i="9" s="1"/>
  <c r="Q309" i="9" s="1"/>
  <c r="R309" i="9" s="1"/>
  <c r="S309" i="9" s="1"/>
  <c r="N319" i="9"/>
  <c r="N330" i="9"/>
  <c r="P330" i="9" s="1"/>
  <c r="N341" i="9"/>
  <c r="P341" i="9" s="1"/>
  <c r="N351" i="9"/>
  <c r="O351" i="9" s="1"/>
  <c r="Q351" i="9" s="1"/>
  <c r="R351" i="9" s="1"/>
  <c r="S351" i="9" s="1"/>
  <c r="N362" i="9"/>
  <c r="N373" i="9"/>
  <c r="P373" i="9" s="1"/>
  <c r="N383" i="9"/>
  <c r="P383" i="9" s="1"/>
  <c r="N394" i="9"/>
  <c r="O394" i="9" s="1"/>
  <c r="Q394" i="9" s="1"/>
  <c r="R394" i="9" s="1"/>
  <c r="S394" i="9" s="1"/>
  <c r="N405" i="9"/>
  <c r="N415" i="9"/>
  <c r="O415" i="9" s="1"/>
  <c r="Q415" i="9" s="1"/>
  <c r="R415" i="9" s="1"/>
  <c r="S415" i="9" s="1"/>
  <c r="N436" i="9"/>
  <c r="P436" i="9" s="1"/>
  <c r="N444" i="9"/>
  <c r="N452" i="9"/>
  <c r="O452" i="9" s="1"/>
  <c r="Q452" i="9" s="1"/>
  <c r="R452" i="9" s="1"/>
  <c r="S452" i="9" s="1"/>
  <c r="N460" i="9"/>
  <c r="O460" i="9" s="1"/>
  <c r="Q460" i="9" s="1"/>
  <c r="R460" i="9" s="1"/>
  <c r="S460" i="9" s="1"/>
  <c r="N468" i="9"/>
  <c r="P468" i="9" s="1"/>
  <c r="N476" i="9"/>
  <c r="P476" i="9" s="1"/>
  <c r="N484" i="9"/>
  <c r="P484" i="9" s="1"/>
  <c r="N492" i="9"/>
  <c r="O492" i="9" s="1"/>
  <c r="Q492" i="9" s="1"/>
  <c r="R492" i="9" s="1"/>
  <c r="S492" i="9" s="1"/>
  <c r="N500" i="9"/>
  <c r="P500" i="9" s="1"/>
  <c r="N508" i="9"/>
  <c r="P508" i="9" s="1"/>
  <c r="N516" i="9"/>
  <c r="P516" i="9" s="1"/>
  <c r="N524" i="9"/>
  <c r="P524" i="9" s="1"/>
  <c r="N532" i="9"/>
  <c r="P532" i="9" s="1"/>
  <c r="N540" i="9"/>
  <c r="N548" i="9"/>
  <c r="P548" i="9" s="1"/>
  <c r="N556" i="9"/>
  <c r="P556" i="9" s="1"/>
  <c r="N564" i="9"/>
  <c r="O564" i="9" s="1"/>
  <c r="Q564" i="9" s="1"/>
  <c r="R564" i="9" s="1"/>
  <c r="S564" i="9" s="1"/>
  <c r="N572" i="9"/>
  <c r="P572" i="9" s="1"/>
  <c r="N580" i="9"/>
  <c r="O580" i="9" s="1"/>
  <c r="Q580" i="9" s="1"/>
  <c r="R580" i="9" s="1"/>
  <c r="S580" i="9" s="1"/>
  <c r="N588" i="9"/>
  <c r="P588" i="9" s="1"/>
  <c r="N596" i="9"/>
  <c r="P596" i="9" s="1"/>
  <c r="N261" i="9"/>
  <c r="O261" i="9" s="1"/>
  <c r="Q261" i="9" s="1"/>
  <c r="R261" i="9" s="1"/>
  <c r="S261" i="9" s="1"/>
  <c r="N282" i="9"/>
  <c r="O282" i="9" s="1"/>
  <c r="Q282" i="9" s="1"/>
  <c r="R282" i="9" s="1"/>
  <c r="S282" i="9" s="1"/>
  <c r="N303" i="9"/>
  <c r="P303" i="9" s="1"/>
  <c r="N325" i="9"/>
  <c r="P325" i="9" s="1"/>
  <c r="N346" i="9"/>
  <c r="P346" i="9" s="1"/>
  <c r="N367" i="9"/>
  <c r="O367" i="9" s="1"/>
  <c r="Q367" i="9" s="1"/>
  <c r="R367" i="9" s="1"/>
  <c r="S367" i="9" s="1"/>
  <c r="N389" i="9"/>
  <c r="P389" i="9" s="1"/>
  <c r="N431" i="9"/>
  <c r="P431" i="9" s="1"/>
  <c r="N448" i="9"/>
  <c r="O448" i="9" s="1"/>
  <c r="Q448" i="9" s="1"/>
  <c r="R448" i="9" s="1"/>
  <c r="S448" i="9" s="1"/>
  <c r="N464" i="9"/>
  <c r="O464" i="9" s="1"/>
  <c r="Q464" i="9" s="1"/>
  <c r="R464" i="9" s="1"/>
  <c r="S464" i="9" s="1"/>
  <c r="N480" i="9"/>
  <c r="N496" i="9"/>
  <c r="O496" i="9" s="1"/>
  <c r="Q496" i="9" s="1"/>
  <c r="R496" i="9" s="1"/>
  <c r="S496" i="9" s="1"/>
  <c r="N512" i="9"/>
  <c r="P512" i="9" s="1"/>
  <c r="N528" i="9"/>
  <c r="P528" i="9" s="1"/>
  <c r="N544" i="9"/>
  <c r="O544" i="9" s="1"/>
  <c r="Q544" i="9" s="1"/>
  <c r="R544" i="9" s="1"/>
  <c r="S544" i="9" s="1"/>
  <c r="N560" i="9"/>
  <c r="P560" i="9" s="1"/>
  <c r="N576" i="9"/>
  <c r="P576" i="9" s="1"/>
  <c r="N592" i="9"/>
  <c r="O592" i="9" s="1"/>
  <c r="Q592" i="9" s="1"/>
  <c r="R592" i="9" s="1"/>
  <c r="S592" i="9" s="1"/>
  <c r="N293" i="9"/>
  <c r="P293" i="9" s="1"/>
  <c r="N357" i="9"/>
  <c r="O357" i="9" s="1"/>
  <c r="Q357" i="9" s="1"/>
  <c r="R357" i="9" s="1"/>
  <c r="S357" i="9" s="1"/>
  <c r="N378" i="9"/>
  <c r="P378" i="9" s="1"/>
  <c r="N421" i="9"/>
  <c r="P421" i="9" s="1"/>
  <c r="N278" i="9"/>
  <c r="O278" i="9" s="1"/>
  <c r="Q278" i="9" s="1"/>
  <c r="R278" i="9" s="1"/>
  <c r="S278" i="9" s="1"/>
  <c r="N321" i="9"/>
  <c r="P321" i="9" s="1"/>
  <c r="N363" i="9"/>
  <c r="O363" i="9" s="1"/>
  <c r="Q363" i="9" s="1"/>
  <c r="R363" i="9" s="1"/>
  <c r="S363" i="9" s="1"/>
  <c r="N406" i="9"/>
  <c r="P406" i="9" s="1"/>
  <c r="N445" i="9"/>
  <c r="N477" i="9"/>
  <c r="O477" i="9" s="1"/>
  <c r="Q477" i="9" s="1"/>
  <c r="R477" i="9" s="1"/>
  <c r="S477" i="9" s="1"/>
  <c r="N509" i="9"/>
  <c r="O509" i="9" s="1"/>
  <c r="Q509" i="9" s="1"/>
  <c r="R509" i="9" s="1"/>
  <c r="S509" i="9" s="1"/>
  <c r="N541" i="9"/>
  <c r="O541" i="9" s="1"/>
  <c r="Q541" i="9" s="1"/>
  <c r="R541" i="9" s="1"/>
  <c r="S541" i="9" s="1"/>
  <c r="N589" i="9"/>
  <c r="P589" i="9" s="1"/>
  <c r="N267" i="9"/>
  <c r="P267" i="9" s="1"/>
  <c r="N289" i="9"/>
  <c r="P289" i="9" s="1"/>
  <c r="N310" i="9"/>
  <c r="P310" i="9" s="1"/>
  <c r="N331" i="9"/>
  <c r="P331" i="9" s="1"/>
  <c r="N353" i="9"/>
  <c r="P353" i="9" s="1"/>
  <c r="N374" i="9"/>
  <c r="O374" i="9" s="1"/>
  <c r="Q374" i="9" s="1"/>
  <c r="R374" i="9" s="1"/>
  <c r="S374" i="9" s="1"/>
  <c r="N395" i="9"/>
  <c r="P395" i="9" s="1"/>
  <c r="N417" i="9"/>
  <c r="P417" i="9" s="1"/>
  <c r="N437" i="9"/>
  <c r="P437" i="9" s="1"/>
  <c r="N453" i="9"/>
  <c r="O453" i="9" s="1"/>
  <c r="Q453" i="9" s="1"/>
  <c r="R453" i="9" s="1"/>
  <c r="S453" i="9" s="1"/>
  <c r="N469" i="9"/>
  <c r="O469" i="9" s="1"/>
  <c r="Q469" i="9" s="1"/>
  <c r="R469" i="9" s="1"/>
  <c r="S469" i="9" s="1"/>
  <c r="N485" i="9"/>
  <c r="P485" i="9" s="1"/>
  <c r="N501" i="9"/>
  <c r="O501" i="9" s="1"/>
  <c r="Q501" i="9" s="1"/>
  <c r="R501" i="9" s="1"/>
  <c r="S501" i="9" s="1"/>
  <c r="N517" i="9"/>
  <c r="P517" i="9" s="1"/>
  <c r="N533" i="9"/>
  <c r="P533" i="9" s="1"/>
  <c r="N549" i="9"/>
  <c r="P549" i="9" s="1"/>
  <c r="N565" i="9"/>
  <c r="O565" i="9" s="1"/>
  <c r="Q565" i="9" s="1"/>
  <c r="R565" i="9" s="1"/>
  <c r="S565" i="9" s="1"/>
  <c r="N581" i="9"/>
  <c r="P581" i="9" s="1"/>
  <c r="N597" i="9"/>
  <c r="O597" i="9" s="1"/>
  <c r="Q597" i="9" s="1"/>
  <c r="R597" i="9" s="1"/>
  <c r="S597" i="9" s="1"/>
  <c r="N271" i="9"/>
  <c r="O271" i="9" s="1"/>
  <c r="Q271" i="9" s="1"/>
  <c r="R271" i="9" s="1"/>
  <c r="S271" i="9" s="1"/>
  <c r="N314" i="9"/>
  <c r="O314" i="9" s="1"/>
  <c r="Q314" i="9" s="1"/>
  <c r="R314" i="9" s="1"/>
  <c r="S314" i="9" s="1"/>
  <c r="N335" i="9"/>
  <c r="P335" i="9" s="1"/>
  <c r="N399" i="9"/>
  <c r="P399" i="9" s="1"/>
  <c r="N257" i="9"/>
  <c r="P257" i="9" s="1"/>
  <c r="N299" i="9"/>
  <c r="N342" i="9"/>
  <c r="O342" i="9" s="1"/>
  <c r="Q342" i="9" s="1"/>
  <c r="R342" i="9" s="1"/>
  <c r="S342" i="9" s="1"/>
  <c r="N385" i="9"/>
  <c r="P385" i="9" s="1"/>
  <c r="N427" i="9"/>
  <c r="P427" i="9" s="1"/>
  <c r="N461" i="9"/>
  <c r="P461" i="9" s="1"/>
  <c r="N493" i="9"/>
  <c r="P493" i="9" s="1"/>
  <c r="N525" i="9"/>
  <c r="P525" i="9" s="1"/>
  <c r="N557" i="9"/>
  <c r="P557" i="9" s="1"/>
  <c r="N573" i="9"/>
  <c r="P555" i="9"/>
  <c r="P561" i="9"/>
  <c r="D3" i="81"/>
  <c r="B3" i="81"/>
  <c r="B4" i="11" s="1"/>
  <c r="N430" i="9"/>
  <c r="N458" i="9"/>
  <c r="N515" i="9"/>
  <c r="N296" i="9"/>
  <c r="N446" i="9"/>
  <c r="N559" i="9"/>
  <c r="N440" i="9"/>
  <c r="N554" i="9"/>
  <c r="N323" i="9"/>
  <c r="N578" i="9"/>
  <c r="N499" i="9"/>
  <c r="N570" i="9"/>
  <c r="N536" i="9"/>
  <c r="N328" i="9"/>
  <c r="N410" i="9"/>
  <c r="N467" i="9"/>
  <c r="N478" i="9"/>
  <c r="N462" i="9"/>
  <c r="N408" i="9"/>
  <c r="N466" i="9"/>
  <c r="N494" i="9"/>
  <c r="N522" i="9"/>
  <c r="N579" i="9"/>
  <c r="N307" i="9"/>
  <c r="N392" i="9"/>
  <c r="N424" i="9"/>
  <c r="N482" i="9"/>
  <c r="N510" i="9"/>
  <c r="N538" i="9"/>
  <c r="N595" i="9"/>
  <c r="N568" i="9"/>
  <c r="N414" i="9"/>
  <c r="N490" i="9"/>
  <c r="N563" i="9"/>
  <c r="N344" i="9"/>
  <c r="N520" i="9"/>
  <c r="N456" i="9"/>
  <c r="N590" i="9"/>
  <c r="N600" i="9"/>
  <c r="N339" i="9"/>
  <c r="N474" i="9"/>
  <c r="N531" i="9"/>
  <c r="N504" i="9"/>
  <c r="N376" i="9"/>
  <c r="N451" i="9"/>
  <c r="N371" i="9"/>
  <c r="N552" i="9"/>
  <c r="N426" i="9"/>
  <c r="N472" i="9"/>
  <c r="N558" i="9"/>
  <c r="N586" i="9"/>
  <c r="N275" i="9"/>
  <c r="N360" i="9"/>
  <c r="N403" i="9"/>
  <c r="N488" i="9"/>
  <c r="N546" i="9"/>
  <c r="N574" i="9"/>
  <c r="N602" i="9"/>
  <c r="N526" i="9"/>
  <c r="N506" i="9"/>
  <c r="N584" i="9"/>
  <c r="N463" i="9"/>
  <c r="N542" i="9"/>
  <c r="N442" i="9"/>
  <c r="N312" i="9"/>
  <c r="N419" i="9"/>
  <c r="N435" i="9"/>
  <c r="A107" i="11"/>
  <c r="A107" i="9"/>
  <c r="O438" i="9" l="1"/>
  <c r="Q438" i="9" s="1"/>
  <c r="R438" i="9" s="1"/>
  <c r="S438" i="9" s="1"/>
  <c r="T438" i="9" s="1"/>
  <c r="P302" i="9"/>
  <c r="T302" i="9" s="1"/>
  <c r="P269" i="9"/>
  <c r="O359" i="9"/>
  <c r="Q359" i="9" s="1"/>
  <c r="R359" i="9" s="1"/>
  <c r="S359" i="9" s="1"/>
  <c r="T359" i="9" s="1"/>
  <c r="P562" i="9"/>
  <c r="P518" i="9"/>
  <c r="P486" i="9"/>
  <c r="T486" i="9" s="1"/>
  <c r="O575" i="9"/>
  <c r="Q575" i="9" s="1"/>
  <c r="R575" i="9" s="1"/>
  <c r="S575" i="9" s="1"/>
  <c r="T575" i="9" s="1"/>
  <c r="P354" i="9"/>
  <c r="T354" i="9" s="1"/>
  <c r="P564" i="9"/>
  <c r="T564" i="9" s="1"/>
  <c r="O603" i="9"/>
  <c r="Q603" i="9" s="1"/>
  <c r="R603" i="9" s="1"/>
  <c r="S603" i="9" s="1"/>
  <c r="T603" i="9" s="1"/>
  <c r="O388" i="9"/>
  <c r="Q388" i="9" s="1"/>
  <c r="R388" i="9" s="1"/>
  <c r="S388" i="9" s="1"/>
  <c r="T388" i="9" s="1"/>
  <c r="P361" i="9"/>
  <c r="T361" i="9" s="1"/>
  <c r="P348" i="9"/>
  <c r="T348" i="9" s="1"/>
  <c r="O423" i="9"/>
  <c r="Q423" i="9" s="1"/>
  <c r="R423" i="9" s="1"/>
  <c r="S423" i="9" s="1"/>
  <c r="T423" i="9" s="1"/>
  <c r="O254" i="9"/>
  <c r="Q254" i="9" s="1"/>
  <c r="R254" i="9" s="1"/>
  <c r="S254" i="9" s="1"/>
  <c r="T254" i="9" s="1"/>
  <c r="O338" i="9"/>
  <c r="Q338" i="9" s="1"/>
  <c r="R338" i="9" s="1"/>
  <c r="S338" i="9" s="1"/>
  <c r="T338" i="9" s="1"/>
  <c r="O495" i="9"/>
  <c r="Q495" i="9" s="1"/>
  <c r="R495" i="9" s="1"/>
  <c r="S495" i="9" s="1"/>
  <c r="T495" i="9" s="1"/>
  <c r="O378" i="9"/>
  <c r="Q378" i="9" s="1"/>
  <c r="R378" i="9" s="1"/>
  <c r="S378" i="9" s="1"/>
  <c r="T378" i="9" s="1"/>
  <c r="O425" i="9"/>
  <c r="Q425" i="9" s="1"/>
  <c r="R425" i="9" s="1"/>
  <c r="S425" i="9" s="1"/>
  <c r="T425" i="9" s="1"/>
  <c r="O281" i="9"/>
  <c r="Q281" i="9" s="1"/>
  <c r="R281" i="9" s="1"/>
  <c r="S281" i="9" s="1"/>
  <c r="T281" i="9" s="1"/>
  <c r="P566" i="9"/>
  <c r="T566" i="9" s="1"/>
  <c r="P497" i="9"/>
  <c r="T497" i="9" s="1"/>
  <c r="P483" i="9"/>
  <c r="T483" i="9" s="1"/>
  <c r="P284" i="9"/>
  <c r="T284" i="9" s="1"/>
  <c r="P274" i="9"/>
  <c r="T274" i="9" s="1"/>
  <c r="P317" i="9"/>
  <c r="T317" i="9" s="1"/>
  <c r="P387" i="9"/>
  <c r="T387" i="9" s="1"/>
  <c r="O399" i="9"/>
  <c r="Q399" i="9" s="1"/>
  <c r="R399" i="9" s="1"/>
  <c r="S399" i="9" s="1"/>
  <c r="T399" i="9" s="1"/>
  <c r="O395" i="9"/>
  <c r="Q395" i="9" s="1"/>
  <c r="R395" i="9" s="1"/>
  <c r="S395" i="9" s="1"/>
  <c r="T395" i="9" s="1"/>
  <c r="P543" i="9"/>
  <c r="T543" i="9" s="1"/>
  <c r="O310" i="9"/>
  <c r="Q310" i="9" s="1"/>
  <c r="R310" i="9" s="1"/>
  <c r="S310" i="9" s="1"/>
  <c r="T310" i="9" s="1"/>
  <c r="P305" i="9"/>
  <c r="T305" i="9" s="1"/>
  <c r="O533" i="9"/>
  <c r="Q533" i="9" s="1"/>
  <c r="R533" i="9" s="1"/>
  <c r="S533" i="9" s="1"/>
  <c r="T533" i="9" s="1"/>
  <c r="O259" i="9"/>
  <c r="Q259" i="9" s="1"/>
  <c r="R259" i="9" s="1"/>
  <c r="S259" i="9" s="1"/>
  <c r="T259" i="9" s="1"/>
  <c r="P514" i="9"/>
  <c r="T514" i="9" s="1"/>
  <c r="P347" i="9"/>
  <c r="T347" i="9" s="1"/>
  <c r="P592" i="9"/>
  <c r="T592" i="9" s="1"/>
  <c r="O332" i="9"/>
  <c r="Q332" i="9" s="1"/>
  <c r="R332" i="9" s="1"/>
  <c r="S332" i="9" s="1"/>
  <c r="T332" i="9" s="1"/>
  <c r="O459" i="9"/>
  <c r="Q459" i="9" s="1"/>
  <c r="R459" i="9" s="1"/>
  <c r="S459" i="9" s="1"/>
  <c r="T459" i="9" s="1"/>
  <c r="P433" i="9"/>
  <c r="T433" i="9" s="1"/>
  <c r="P282" i="9"/>
  <c r="T282" i="9" s="1"/>
  <c r="P464" i="9"/>
  <c r="T464" i="9" s="1"/>
  <c r="O523" i="9"/>
  <c r="Q523" i="9" s="1"/>
  <c r="R523" i="9" s="1"/>
  <c r="S523" i="9" s="1"/>
  <c r="T523" i="9" s="1"/>
  <c r="P479" i="9"/>
  <c r="T479" i="9" s="1"/>
  <c r="O346" i="9"/>
  <c r="Q346" i="9" s="1"/>
  <c r="R346" i="9" s="1"/>
  <c r="S346" i="9" s="1"/>
  <c r="T346" i="9" s="1"/>
  <c r="P469" i="9"/>
  <c r="T469" i="9" s="1"/>
  <c r="P597" i="9"/>
  <c r="T597" i="9" s="1"/>
  <c r="O528" i="9"/>
  <c r="Q528" i="9" s="1"/>
  <c r="R528" i="9" s="1"/>
  <c r="S528" i="9" s="1"/>
  <c r="T528" i="9" s="1"/>
  <c r="P422" i="9"/>
  <c r="T422" i="9" s="1"/>
  <c r="P367" i="9"/>
  <c r="T367" i="9" s="1"/>
  <c r="P268" i="9"/>
  <c r="T268" i="9" s="1"/>
  <c r="P412" i="9"/>
  <c r="T412" i="9" s="1"/>
  <c r="O286" i="9"/>
  <c r="Q286" i="9" s="1"/>
  <c r="R286" i="9" s="1"/>
  <c r="S286" i="9" s="1"/>
  <c r="T286" i="9" s="1"/>
  <c r="O366" i="9"/>
  <c r="Q366" i="9" s="1"/>
  <c r="R366" i="9" s="1"/>
  <c r="S366" i="9" s="1"/>
  <c r="T366" i="9" s="1"/>
  <c r="P345" i="9"/>
  <c r="T345" i="9" s="1"/>
  <c r="P393" i="9"/>
  <c r="T393" i="9" s="1"/>
  <c r="P587" i="9"/>
  <c r="T587" i="9" s="1"/>
  <c r="P502" i="9"/>
  <c r="T502" i="9" s="1"/>
  <c r="P416" i="9"/>
  <c r="T416" i="9" s="1"/>
  <c r="O455" i="9"/>
  <c r="Q455" i="9" s="1"/>
  <c r="R455" i="9" s="1"/>
  <c r="S455" i="9" s="1"/>
  <c r="T455" i="9" s="1"/>
  <c r="P308" i="9"/>
  <c r="T308" i="9" s="1"/>
  <c r="P324" i="9"/>
  <c r="T324" i="9" s="1"/>
  <c r="P402" i="9"/>
  <c r="T402" i="9" s="1"/>
  <c r="O525" i="9"/>
  <c r="Q525" i="9" s="1"/>
  <c r="R525" i="9" s="1"/>
  <c r="S525" i="9" s="1"/>
  <c r="T525" i="9" s="1"/>
  <c r="P539" i="9"/>
  <c r="T539" i="9" s="1"/>
  <c r="O262" i="9"/>
  <c r="Q262" i="9" s="1"/>
  <c r="R262" i="9" s="1"/>
  <c r="S262" i="9" s="1"/>
  <c r="T262" i="9" s="1"/>
  <c r="O396" i="9"/>
  <c r="Q396" i="9" s="1"/>
  <c r="R396" i="9" s="1"/>
  <c r="S396" i="9" s="1"/>
  <c r="T396" i="9" s="1"/>
  <c r="O372" i="9"/>
  <c r="Q372" i="9" s="1"/>
  <c r="R372" i="9" s="1"/>
  <c r="S372" i="9" s="1"/>
  <c r="T372" i="9" s="1"/>
  <c r="P272" i="9"/>
  <c r="T272" i="9" s="1"/>
  <c r="P390" i="9"/>
  <c r="T390" i="9" s="1"/>
  <c r="O385" i="9"/>
  <c r="Q385" i="9" s="1"/>
  <c r="R385" i="9" s="1"/>
  <c r="S385" i="9" s="1"/>
  <c r="T385" i="9" s="1"/>
  <c r="O465" i="9"/>
  <c r="Q465" i="9" s="1"/>
  <c r="R465" i="9" s="1"/>
  <c r="S465" i="9" s="1"/>
  <c r="T465" i="9" s="1"/>
  <c r="O529" i="9"/>
  <c r="Q529" i="9" s="1"/>
  <c r="R529" i="9" s="1"/>
  <c r="S529" i="9" s="1"/>
  <c r="T529" i="9" s="1"/>
  <c r="O593" i="9"/>
  <c r="Q593" i="9" s="1"/>
  <c r="R593" i="9" s="1"/>
  <c r="S593" i="9" s="1"/>
  <c r="T593" i="9" s="1"/>
  <c r="P279" i="9"/>
  <c r="T279" i="9" s="1"/>
  <c r="O484" i="9"/>
  <c r="Q484" i="9" s="1"/>
  <c r="R484" i="9" s="1"/>
  <c r="S484" i="9" s="1"/>
  <c r="T484" i="9" s="1"/>
  <c r="O381" i="9"/>
  <c r="Q381" i="9" s="1"/>
  <c r="R381" i="9" s="1"/>
  <c r="S381" i="9" s="1"/>
  <c r="T381" i="9" s="1"/>
  <c r="O335" i="9"/>
  <c r="Q335" i="9" s="1"/>
  <c r="R335" i="9" s="1"/>
  <c r="S335" i="9" s="1"/>
  <c r="T335" i="9" s="1"/>
  <c r="P261" i="9"/>
  <c r="T261" i="9" s="1"/>
  <c r="O436" i="9"/>
  <c r="Q436" i="9" s="1"/>
  <c r="R436" i="9" s="1"/>
  <c r="S436" i="9" s="1"/>
  <c r="T436" i="9" s="1"/>
  <c r="O512" i="9"/>
  <c r="Q512" i="9" s="1"/>
  <c r="R512" i="9" s="1"/>
  <c r="S512" i="9" s="1"/>
  <c r="T512" i="9" s="1"/>
  <c r="O341" i="9"/>
  <c r="Q341" i="9" s="1"/>
  <c r="R341" i="9" s="1"/>
  <c r="S341" i="9" s="1"/>
  <c r="T341" i="9" s="1"/>
  <c r="O418" i="9"/>
  <c r="Q418" i="9" s="1"/>
  <c r="R418" i="9" s="1"/>
  <c r="S418" i="9" s="1"/>
  <c r="T418" i="9" s="1"/>
  <c r="P375" i="9"/>
  <c r="T375" i="9" s="1"/>
  <c r="P290" i="9"/>
  <c r="T290" i="9" s="1"/>
  <c r="O397" i="9"/>
  <c r="Q397" i="9" s="1"/>
  <c r="R397" i="9" s="1"/>
  <c r="S397" i="9" s="1"/>
  <c r="T397" i="9" s="1"/>
  <c r="P598" i="9"/>
  <c r="T598" i="9" s="1"/>
  <c r="O311" i="9"/>
  <c r="Q311" i="9" s="1"/>
  <c r="R311" i="9" s="1"/>
  <c r="S311" i="9" s="1"/>
  <c r="T311" i="9" s="1"/>
  <c r="O596" i="9"/>
  <c r="Q596" i="9" s="1"/>
  <c r="R596" i="9" s="1"/>
  <c r="S596" i="9" s="1"/>
  <c r="T596" i="9" s="1"/>
  <c r="O267" i="9"/>
  <c r="Q267" i="9" s="1"/>
  <c r="R267" i="9" s="1"/>
  <c r="S267" i="9" s="1"/>
  <c r="T267" i="9" s="1"/>
  <c r="P298" i="9"/>
  <c r="T298" i="9" s="1"/>
  <c r="O532" i="9"/>
  <c r="Q532" i="9" s="1"/>
  <c r="R532" i="9" s="1"/>
  <c r="S532" i="9" s="1"/>
  <c r="T532" i="9" s="1"/>
  <c r="O468" i="9"/>
  <c r="Q468" i="9" s="1"/>
  <c r="R468" i="9" s="1"/>
  <c r="S468" i="9" s="1"/>
  <c r="T468" i="9" s="1"/>
  <c r="O500" i="9"/>
  <c r="Q500" i="9" s="1"/>
  <c r="R500" i="9" s="1"/>
  <c r="S500" i="9" s="1"/>
  <c r="T500" i="9" s="1"/>
  <c r="O329" i="9"/>
  <c r="Q329" i="9" s="1"/>
  <c r="R329" i="9" s="1"/>
  <c r="S329" i="9" s="1"/>
  <c r="T329" i="9" s="1"/>
  <c r="O333" i="9"/>
  <c r="Q333" i="9" s="1"/>
  <c r="R333" i="9" s="1"/>
  <c r="S333" i="9" s="1"/>
  <c r="T333" i="9" s="1"/>
  <c r="O383" i="9"/>
  <c r="Q383" i="9" s="1"/>
  <c r="R383" i="9" s="1"/>
  <c r="S383" i="9" s="1"/>
  <c r="T383" i="9" s="1"/>
  <c r="P428" i="9"/>
  <c r="T428" i="9" s="1"/>
  <c r="P491" i="9"/>
  <c r="T491" i="9" s="1"/>
  <c r="O283" i="9"/>
  <c r="Q283" i="9" s="1"/>
  <c r="R283" i="9" s="1"/>
  <c r="S283" i="9" s="1"/>
  <c r="T283" i="9" s="1"/>
  <c r="O576" i="9"/>
  <c r="Q576" i="9" s="1"/>
  <c r="R576" i="9" s="1"/>
  <c r="S576" i="9" s="1"/>
  <c r="T576" i="9" s="1"/>
  <c r="P448" i="9"/>
  <c r="T448" i="9" s="1"/>
  <c r="P255" i="9"/>
  <c r="T255" i="9" s="1"/>
  <c r="P292" i="9"/>
  <c r="T292" i="9" s="1"/>
  <c r="O356" i="9"/>
  <c r="Q356" i="9" s="1"/>
  <c r="R356" i="9" s="1"/>
  <c r="S356" i="9" s="1"/>
  <c r="T356" i="9" s="1"/>
  <c r="P470" i="9"/>
  <c r="T470" i="9" s="1"/>
  <c r="O373" i="9"/>
  <c r="Q373" i="9" s="1"/>
  <c r="R373" i="9" s="1"/>
  <c r="S373" i="9" s="1"/>
  <c r="T373" i="9" s="1"/>
  <c r="P571" i="9"/>
  <c r="T571" i="9" s="1"/>
  <c r="O556" i="9"/>
  <c r="Q556" i="9" s="1"/>
  <c r="R556" i="9" s="1"/>
  <c r="S556" i="9" s="1"/>
  <c r="T556" i="9" s="1"/>
  <c r="P350" i="9"/>
  <c r="T350" i="9" s="1"/>
  <c r="P477" i="9"/>
  <c r="T477" i="9" s="1"/>
  <c r="O427" i="9"/>
  <c r="Q427" i="9" s="1"/>
  <c r="R427" i="9" s="1"/>
  <c r="S427" i="9" s="1"/>
  <c r="T427" i="9" s="1"/>
  <c r="O557" i="9"/>
  <c r="Q557" i="9" s="1"/>
  <c r="R557" i="9" s="1"/>
  <c r="S557" i="9" s="1"/>
  <c r="T557" i="9" s="1"/>
  <c r="O527" i="9"/>
  <c r="Q527" i="9" s="1"/>
  <c r="R527" i="9" s="1"/>
  <c r="S527" i="9" s="1"/>
  <c r="T527" i="9" s="1"/>
  <c r="P594" i="9"/>
  <c r="T594" i="9" s="1"/>
  <c r="O330" i="9"/>
  <c r="Q330" i="9" s="1"/>
  <c r="R330" i="9" s="1"/>
  <c r="S330" i="9" s="1"/>
  <c r="T330" i="9" s="1"/>
  <c r="O549" i="9"/>
  <c r="Q549" i="9" s="1"/>
  <c r="R549" i="9" s="1"/>
  <c r="S549" i="9" s="1"/>
  <c r="T549" i="9" s="1"/>
  <c r="P420" i="9"/>
  <c r="T420" i="9" s="1"/>
  <c r="P460" i="9"/>
  <c r="T460" i="9" s="1"/>
  <c r="P415" i="9"/>
  <c r="T415" i="9" s="1"/>
  <c r="O318" i="9"/>
  <c r="Q318" i="9" s="1"/>
  <c r="R318" i="9" s="1"/>
  <c r="S318" i="9" s="1"/>
  <c r="T318" i="9" s="1"/>
  <c r="P265" i="9"/>
  <c r="T265" i="9" s="1"/>
  <c r="P287" i="9"/>
  <c r="T287" i="9" s="1"/>
  <c r="P492" i="9"/>
  <c r="T492" i="9" s="1"/>
  <c r="O291" i="9"/>
  <c r="Q291" i="9" s="1"/>
  <c r="R291" i="9" s="1"/>
  <c r="S291" i="9" s="1"/>
  <c r="T291" i="9" s="1"/>
  <c r="Q6" i="11"/>
  <c r="O524" i="9"/>
  <c r="Q524" i="9" s="1"/>
  <c r="R524" i="9" s="1"/>
  <c r="S524" i="9" s="1"/>
  <c r="T524" i="9" s="1"/>
  <c r="P260" i="9"/>
  <c r="T260" i="9" s="1"/>
  <c r="P550" i="9"/>
  <c r="T550" i="9" s="1"/>
  <c r="O507" i="9"/>
  <c r="Q507" i="9" s="1"/>
  <c r="R507" i="9" s="1"/>
  <c r="S507" i="9" s="1"/>
  <c r="T507" i="9" s="1"/>
  <c r="O588" i="9"/>
  <c r="Q588" i="9" s="1"/>
  <c r="R588" i="9" s="1"/>
  <c r="S588" i="9" s="1"/>
  <c r="T588" i="9" s="1"/>
  <c r="P380" i="9"/>
  <c r="T380" i="9" s="1"/>
  <c r="O257" i="9"/>
  <c r="Q257" i="9" s="1"/>
  <c r="R257" i="9" s="1"/>
  <c r="S257" i="9" s="1"/>
  <c r="T257" i="9" s="1"/>
  <c r="O389" i="9"/>
  <c r="Q389" i="9" s="1"/>
  <c r="R389" i="9" s="1"/>
  <c r="S389" i="9" s="1"/>
  <c r="T389" i="9" s="1"/>
  <c r="P443" i="9"/>
  <c r="T443" i="9" s="1"/>
  <c r="P276" i="9"/>
  <c r="T276" i="9" s="1"/>
  <c r="O321" i="9"/>
  <c r="Q321" i="9" s="1"/>
  <c r="R321" i="9" s="1"/>
  <c r="S321" i="9" s="1"/>
  <c r="T321" i="9" s="1"/>
  <c r="L8" i="81"/>
  <c r="K7" i="81"/>
  <c r="M7" i="81" s="1"/>
  <c r="N7" i="81" s="1"/>
  <c r="O7" i="81" s="1"/>
  <c r="J7" i="81" s="1"/>
  <c r="O293" i="9"/>
  <c r="Q293" i="9" s="1"/>
  <c r="R293" i="9" s="1"/>
  <c r="S293" i="9" s="1"/>
  <c r="T293" i="9" s="1"/>
  <c r="P501" i="9"/>
  <c r="T501" i="9" s="1"/>
  <c r="P565" i="9"/>
  <c r="T565" i="9" s="1"/>
  <c r="O521" i="9"/>
  <c r="Q521" i="9" s="1"/>
  <c r="R521" i="9" s="1"/>
  <c r="S521" i="9" s="1"/>
  <c r="T521" i="9" s="1"/>
  <c r="P453" i="9"/>
  <c r="T453" i="9" s="1"/>
  <c r="O560" i="9"/>
  <c r="Q560" i="9" s="1"/>
  <c r="R560" i="9" s="1"/>
  <c r="S560" i="9" s="1"/>
  <c r="T560" i="9" s="1"/>
  <c r="P509" i="9"/>
  <c r="T509" i="9" s="1"/>
  <c r="O337" i="9"/>
  <c r="Q337" i="9" s="1"/>
  <c r="R337" i="9" s="1"/>
  <c r="S337" i="9" s="1"/>
  <c r="T337" i="9" s="1"/>
  <c r="O548" i="9"/>
  <c r="Q548" i="9" s="1"/>
  <c r="R548" i="9" s="1"/>
  <c r="S548" i="9" s="1"/>
  <c r="T548" i="9" s="1"/>
  <c r="O476" i="9"/>
  <c r="Q476" i="9" s="1"/>
  <c r="R476" i="9" s="1"/>
  <c r="S476" i="9" s="1"/>
  <c r="T476" i="9" s="1"/>
  <c r="P294" i="9"/>
  <c r="T294" i="9" s="1"/>
  <c r="O340" i="9"/>
  <c r="Q340" i="9" s="1"/>
  <c r="R340" i="9" s="1"/>
  <c r="S340" i="9" s="1"/>
  <c r="T340" i="9" s="1"/>
  <c r="P407" i="9"/>
  <c r="T407" i="9" s="1"/>
  <c r="P580" i="9"/>
  <c r="T580" i="9" s="1"/>
  <c r="O431" i="9"/>
  <c r="Q431" i="9" s="1"/>
  <c r="R431" i="9" s="1"/>
  <c r="S431" i="9" s="1"/>
  <c r="T431" i="9" s="1"/>
  <c r="P553" i="9"/>
  <c r="T553" i="9" s="1"/>
  <c r="P280" i="9"/>
  <c r="T280" i="9" s="1"/>
  <c r="O258" i="9"/>
  <c r="Q258" i="9" s="1"/>
  <c r="R258" i="9" s="1"/>
  <c r="S258" i="9" s="1"/>
  <c r="T258" i="9" s="1"/>
  <c r="P322" i="9"/>
  <c r="T322" i="9" s="1"/>
  <c r="O386" i="9"/>
  <c r="Q386" i="9" s="1"/>
  <c r="R386" i="9" s="1"/>
  <c r="S386" i="9" s="1"/>
  <c r="T386" i="9" s="1"/>
  <c r="O301" i="9"/>
  <c r="Q301" i="9" s="1"/>
  <c r="R301" i="9" s="1"/>
  <c r="S301" i="9" s="1"/>
  <c r="T301" i="9" s="1"/>
  <c r="P365" i="9"/>
  <c r="T365" i="9" s="1"/>
  <c r="O429" i="9"/>
  <c r="Q429" i="9" s="1"/>
  <c r="R429" i="9" s="1"/>
  <c r="S429" i="9" s="1"/>
  <c r="T429" i="9" s="1"/>
  <c r="P475" i="9"/>
  <c r="T475" i="9" s="1"/>
  <c r="O534" i="9"/>
  <c r="Q534" i="9" s="1"/>
  <c r="R534" i="9" s="1"/>
  <c r="S534" i="9" s="1"/>
  <c r="T534" i="9" s="1"/>
  <c r="P343" i="9"/>
  <c r="T343" i="9" s="1"/>
  <c r="P394" i="9"/>
  <c r="T394" i="9" s="1"/>
  <c r="P309" i="9"/>
  <c r="T309" i="9" s="1"/>
  <c r="P357" i="9"/>
  <c r="T357" i="9" s="1"/>
  <c r="O516" i="9"/>
  <c r="Q516" i="9" s="1"/>
  <c r="R516" i="9" s="1"/>
  <c r="S516" i="9" s="1"/>
  <c r="T516" i="9" s="1"/>
  <c r="O379" i="9"/>
  <c r="Q379" i="9" s="1"/>
  <c r="R379" i="9" s="1"/>
  <c r="S379" i="9" s="1"/>
  <c r="T379" i="9" s="1"/>
  <c r="O457" i="9"/>
  <c r="Q457" i="9" s="1"/>
  <c r="R457" i="9" s="1"/>
  <c r="S457" i="9" s="1"/>
  <c r="T457" i="9" s="1"/>
  <c r="O585" i="9"/>
  <c r="Q585" i="9" s="1"/>
  <c r="R585" i="9" s="1"/>
  <c r="S585" i="9" s="1"/>
  <c r="T585" i="9" s="1"/>
  <c r="P404" i="9"/>
  <c r="T404" i="9" s="1"/>
  <c r="O511" i="9"/>
  <c r="Q511" i="9" s="1"/>
  <c r="R511" i="9" s="1"/>
  <c r="S511" i="9" s="1"/>
  <c r="T511" i="9" s="1"/>
  <c r="P454" i="9"/>
  <c r="T454" i="9" s="1"/>
  <c r="P351" i="9"/>
  <c r="T351" i="9" s="1"/>
  <c r="O471" i="9"/>
  <c r="Q471" i="9" s="1"/>
  <c r="R471" i="9" s="1"/>
  <c r="S471" i="9" s="1"/>
  <c r="T471" i="9" s="1"/>
  <c r="P369" i="9"/>
  <c r="T369" i="9" s="1"/>
  <c r="O545" i="9"/>
  <c r="Q545" i="9" s="1"/>
  <c r="R545" i="9" s="1"/>
  <c r="S545" i="9" s="1"/>
  <c r="T545" i="9" s="1"/>
  <c r="P363" i="9"/>
  <c r="T363" i="9" s="1"/>
  <c r="P266" i="9"/>
  <c r="T266" i="9" s="1"/>
  <c r="O325" i="9"/>
  <c r="Q325" i="9" s="1"/>
  <c r="R325" i="9" s="1"/>
  <c r="S325" i="9" s="1"/>
  <c r="T325" i="9" s="1"/>
  <c r="O303" i="9"/>
  <c r="Q303" i="9" s="1"/>
  <c r="R303" i="9" s="1"/>
  <c r="S303" i="9" s="1"/>
  <c r="T303" i="9" s="1"/>
  <c r="P384" i="9"/>
  <c r="T384" i="9" s="1"/>
  <c r="P382" i="9"/>
  <c r="T382" i="9" s="1"/>
  <c r="P297" i="9"/>
  <c r="T297" i="9" s="1"/>
  <c r="O409" i="9"/>
  <c r="Q409" i="9" s="1"/>
  <c r="R409" i="9" s="1"/>
  <c r="S409" i="9" s="1"/>
  <c r="T409" i="9" s="1"/>
  <c r="P489" i="9"/>
  <c r="T489" i="9" s="1"/>
  <c r="O447" i="9"/>
  <c r="Q447" i="9" s="1"/>
  <c r="R447" i="9" s="1"/>
  <c r="S447" i="9" s="1"/>
  <c r="T447" i="9" s="1"/>
  <c r="O264" i="9"/>
  <c r="Q264" i="9" s="1"/>
  <c r="R264" i="9" s="1"/>
  <c r="S264" i="9" s="1"/>
  <c r="T264" i="9" s="1"/>
  <c r="P582" i="9"/>
  <c r="T582" i="9" s="1"/>
  <c r="P411" i="9"/>
  <c r="T411" i="9" s="1"/>
  <c r="O364" i="9"/>
  <c r="Q364" i="9" s="1"/>
  <c r="R364" i="9" s="1"/>
  <c r="S364" i="9" s="1"/>
  <c r="T364" i="9" s="1"/>
  <c r="P326" i="9"/>
  <c r="T326" i="9" s="1"/>
  <c r="O513" i="9"/>
  <c r="Q513" i="9" s="1"/>
  <c r="R513" i="9" s="1"/>
  <c r="S513" i="9" s="1"/>
  <c r="T513" i="9" s="1"/>
  <c r="P496" i="9"/>
  <c r="T496" i="9" s="1"/>
  <c r="P374" i="9"/>
  <c r="T374" i="9" s="1"/>
  <c r="O481" i="9"/>
  <c r="Q481" i="9" s="1"/>
  <c r="R481" i="9" s="1"/>
  <c r="S481" i="9" s="1"/>
  <c r="T481" i="9" s="1"/>
  <c r="O406" i="9"/>
  <c r="Q406" i="9" s="1"/>
  <c r="R406" i="9" s="1"/>
  <c r="S406" i="9" s="1"/>
  <c r="T406" i="9" s="1"/>
  <c r="O581" i="9"/>
  <c r="Q581" i="9" s="1"/>
  <c r="R581" i="9" s="1"/>
  <c r="S581" i="9" s="1"/>
  <c r="T581" i="9" s="1"/>
  <c r="P271" i="9"/>
  <c r="T271" i="9" s="1"/>
  <c r="P452" i="9"/>
  <c r="T452" i="9" s="1"/>
  <c r="O493" i="9"/>
  <c r="Q493" i="9" s="1"/>
  <c r="R493" i="9" s="1"/>
  <c r="S493" i="9" s="1"/>
  <c r="T493" i="9" s="1"/>
  <c r="P541" i="9"/>
  <c r="T541" i="9" s="1"/>
  <c r="O449" i="9"/>
  <c r="Q449" i="9" s="1"/>
  <c r="R449" i="9" s="1"/>
  <c r="S449" i="9" s="1"/>
  <c r="T449" i="9" s="1"/>
  <c r="O577" i="9"/>
  <c r="Q577" i="9" s="1"/>
  <c r="R577" i="9" s="1"/>
  <c r="S577" i="9" s="1"/>
  <c r="T577" i="9" s="1"/>
  <c r="O591" i="9"/>
  <c r="Q591" i="9" s="1"/>
  <c r="R591" i="9" s="1"/>
  <c r="S591" i="9" s="1"/>
  <c r="T591" i="9" s="1"/>
  <c r="O508" i="9"/>
  <c r="Q508" i="9" s="1"/>
  <c r="R508" i="9" s="1"/>
  <c r="S508" i="9" s="1"/>
  <c r="T508" i="9" s="1"/>
  <c r="O437" i="9"/>
  <c r="Q437" i="9" s="1"/>
  <c r="R437" i="9" s="1"/>
  <c r="S437" i="9" s="1"/>
  <c r="T437" i="9" s="1"/>
  <c r="O517" i="9"/>
  <c r="Q517" i="9" s="1"/>
  <c r="R517" i="9" s="1"/>
  <c r="S517" i="9" s="1"/>
  <c r="T517" i="9" s="1"/>
  <c r="O316" i="9"/>
  <c r="Q316" i="9" s="1"/>
  <c r="R316" i="9" s="1"/>
  <c r="S316" i="9" s="1"/>
  <c r="T316" i="9" s="1"/>
  <c r="P336" i="9"/>
  <c r="T336" i="9" s="1"/>
  <c r="O295" i="9"/>
  <c r="Q295" i="9" s="1"/>
  <c r="R295" i="9" s="1"/>
  <c r="S295" i="9" s="1"/>
  <c r="T295" i="9" s="1"/>
  <c r="O300" i="9"/>
  <c r="Q300" i="9" s="1"/>
  <c r="R300" i="9" s="1"/>
  <c r="S300" i="9" s="1"/>
  <c r="T300" i="9" s="1"/>
  <c r="O547" i="9"/>
  <c r="Q547" i="9" s="1"/>
  <c r="R547" i="9" s="1"/>
  <c r="S547" i="9" s="1"/>
  <c r="T547" i="9" s="1"/>
  <c r="O289" i="9"/>
  <c r="Q289" i="9" s="1"/>
  <c r="R289" i="9" s="1"/>
  <c r="S289" i="9" s="1"/>
  <c r="T289" i="9" s="1"/>
  <c r="O353" i="9"/>
  <c r="Q353" i="9" s="1"/>
  <c r="R353" i="9" s="1"/>
  <c r="S353" i="9" s="1"/>
  <c r="T353" i="9" s="1"/>
  <c r="O355" i="9"/>
  <c r="Q355" i="9" s="1"/>
  <c r="R355" i="9" s="1"/>
  <c r="S355" i="9" s="1"/>
  <c r="T355" i="9" s="1"/>
  <c r="O487" i="9"/>
  <c r="Q487" i="9" s="1"/>
  <c r="R487" i="9" s="1"/>
  <c r="S487" i="9" s="1"/>
  <c r="T487" i="9" s="1"/>
  <c r="P342" i="9"/>
  <c r="T342" i="9" s="1"/>
  <c r="O485" i="9"/>
  <c r="Q485" i="9" s="1"/>
  <c r="R485" i="9" s="1"/>
  <c r="S485" i="9" s="1"/>
  <c r="T485" i="9" s="1"/>
  <c r="P573" i="9"/>
  <c r="O573" i="9"/>
  <c r="Q573" i="9" s="1"/>
  <c r="R573" i="9" s="1"/>
  <c r="S573" i="9" s="1"/>
  <c r="P299" i="9"/>
  <c r="O299" i="9"/>
  <c r="Q299" i="9" s="1"/>
  <c r="R299" i="9" s="1"/>
  <c r="S299" i="9" s="1"/>
  <c r="P445" i="9"/>
  <c r="O445" i="9"/>
  <c r="Q445" i="9" s="1"/>
  <c r="R445" i="9" s="1"/>
  <c r="S445" i="9" s="1"/>
  <c r="O480" i="9"/>
  <c r="Q480" i="9" s="1"/>
  <c r="R480" i="9" s="1"/>
  <c r="S480" i="9" s="1"/>
  <c r="P480" i="9"/>
  <c r="P540" i="9"/>
  <c r="O540" i="9"/>
  <c r="Q540" i="9" s="1"/>
  <c r="R540" i="9" s="1"/>
  <c r="S540" i="9" s="1"/>
  <c r="P444" i="9"/>
  <c r="O444" i="9"/>
  <c r="Q444" i="9" s="1"/>
  <c r="R444" i="9" s="1"/>
  <c r="S444" i="9" s="1"/>
  <c r="P405" i="9"/>
  <c r="O405" i="9"/>
  <c r="Q405" i="9" s="1"/>
  <c r="R405" i="9" s="1"/>
  <c r="S405" i="9" s="1"/>
  <c r="O362" i="9"/>
  <c r="Q362" i="9" s="1"/>
  <c r="R362" i="9" s="1"/>
  <c r="S362" i="9" s="1"/>
  <c r="P362" i="9"/>
  <c r="P319" i="9"/>
  <c r="O319" i="9"/>
  <c r="Q319" i="9" s="1"/>
  <c r="R319" i="9" s="1"/>
  <c r="S319" i="9" s="1"/>
  <c r="P277" i="9"/>
  <c r="O277" i="9"/>
  <c r="Q277" i="9" s="1"/>
  <c r="R277" i="9" s="1"/>
  <c r="S277" i="9" s="1"/>
  <c r="P601" i="9"/>
  <c r="O601" i="9"/>
  <c r="Q601" i="9" s="1"/>
  <c r="R601" i="9" s="1"/>
  <c r="S601" i="9" s="1"/>
  <c r="P569" i="9"/>
  <c r="O569" i="9"/>
  <c r="Q569" i="9" s="1"/>
  <c r="R569" i="9" s="1"/>
  <c r="S569" i="9" s="1"/>
  <c r="P537" i="9"/>
  <c r="O537" i="9"/>
  <c r="Q537" i="9" s="1"/>
  <c r="R537" i="9" s="1"/>
  <c r="S537" i="9" s="1"/>
  <c r="P505" i="9"/>
  <c r="O505" i="9"/>
  <c r="Q505" i="9" s="1"/>
  <c r="R505" i="9" s="1"/>
  <c r="S505" i="9" s="1"/>
  <c r="P473" i="9"/>
  <c r="O473" i="9"/>
  <c r="Q473" i="9" s="1"/>
  <c r="R473" i="9" s="1"/>
  <c r="S473" i="9" s="1"/>
  <c r="P441" i="9"/>
  <c r="O441" i="9"/>
  <c r="Q441" i="9" s="1"/>
  <c r="R441" i="9" s="1"/>
  <c r="S441" i="9" s="1"/>
  <c r="P401" i="9"/>
  <c r="O401" i="9"/>
  <c r="Q401" i="9" s="1"/>
  <c r="R401" i="9" s="1"/>
  <c r="S401" i="9" s="1"/>
  <c r="O358" i="9"/>
  <c r="Q358" i="9" s="1"/>
  <c r="R358" i="9" s="1"/>
  <c r="S358" i="9" s="1"/>
  <c r="P358" i="9"/>
  <c r="P315" i="9"/>
  <c r="O315" i="9"/>
  <c r="Q315" i="9" s="1"/>
  <c r="R315" i="9" s="1"/>
  <c r="S315" i="9" s="1"/>
  <c r="P273" i="9"/>
  <c r="O273" i="9"/>
  <c r="Q273" i="9" s="1"/>
  <c r="R273" i="9" s="1"/>
  <c r="S273" i="9" s="1"/>
  <c r="P583" i="9"/>
  <c r="O583" i="9"/>
  <c r="Q583" i="9" s="1"/>
  <c r="R583" i="9" s="1"/>
  <c r="S583" i="9" s="1"/>
  <c r="P567" i="9"/>
  <c r="O567" i="9"/>
  <c r="Q567" i="9" s="1"/>
  <c r="R567" i="9" s="1"/>
  <c r="S567" i="9" s="1"/>
  <c r="P551" i="9"/>
  <c r="O551" i="9"/>
  <c r="Q551" i="9" s="1"/>
  <c r="R551" i="9" s="1"/>
  <c r="S551" i="9" s="1"/>
  <c r="P519" i="9"/>
  <c r="O519" i="9"/>
  <c r="Q519" i="9" s="1"/>
  <c r="R519" i="9" s="1"/>
  <c r="S519" i="9" s="1"/>
  <c r="P503" i="9"/>
  <c r="O503" i="9"/>
  <c r="Q503" i="9" s="1"/>
  <c r="R503" i="9" s="1"/>
  <c r="S503" i="9" s="1"/>
  <c r="O398" i="9"/>
  <c r="Q398" i="9" s="1"/>
  <c r="R398" i="9" s="1"/>
  <c r="S398" i="9" s="1"/>
  <c r="P398" i="9"/>
  <c r="O461" i="9"/>
  <c r="Q461" i="9" s="1"/>
  <c r="R461" i="9" s="1"/>
  <c r="S461" i="9" s="1"/>
  <c r="T461" i="9" s="1"/>
  <c r="O572" i="9"/>
  <c r="Q572" i="9" s="1"/>
  <c r="R572" i="9" s="1"/>
  <c r="S572" i="9" s="1"/>
  <c r="T572" i="9" s="1"/>
  <c r="O417" i="9"/>
  <c r="Q417" i="9" s="1"/>
  <c r="R417" i="9" s="1"/>
  <c r="S417" i="9" s="1"/>
  <c r="T417" i="9" s="1"/>
  <c r="P314" i="9"/>
  <c r="T314" i="9" s="1"/>
  <c r="O421" i="9"/>
  <c r="Q421" i="9" s="1"/>
  <c r="R421" i="9" s="1"/>
  <c r="S421" i="9" s="1"/>
  <c r="T421" i="9" s="1"/>
  <c r="O331" i="9"/>
  <c r="Q331" i="9" s="1"/>
  <c r="R331" i="9" s="1"/>
  <c r="S331" i="9" s="1"/>
  <c r="T331" i="9" s="1"/>
  <c r="P544" i="9"/>
  <c r="T544" i="9" s="1"/>
  <c r="O599" i="9"/>
  <c r="Q599" i="9" s="1"/>
  <c r="R599" i="9" s="1"/>
  <c r="S599" i="9" s="1"/>
  <c r="T599" i="9" s="1"/>
  <c r="O589" i="9"/>
  <c r="Q589" i="9" s="1"/>
  <c r="R589" i="9" s="1"/>
  <c r="S589" i="9" s="1"/>
  <c r="T589" i="9" s="1"/>
  <c r="P278" i="9"/>
  <c r="T278" i="9" s="1"/>
  <c r="O439" i="9"/>
  <c r="Q439" i="9" s="1"/>
  <c r="R439" i="9" s="1"/>
  <c r="S439" i="9" s="1"/>
  <c r="T439" i="9" s="1"/>
  <c r="O535" i="9"/>
  <c r="Q535" i="9" s="1"/>
  <c r="R535" i="9" s="1"/>
  <c r="S535" i="9" s="1"/>
  <c r="T535" i="9" s="1"/>
  <c r="P320" i="9"/>
  <c r="T320" i="9" s="1"/>
  <c r="P352" i="9"/>
  <c r="T352" i="9" s="1"/>
  <c r="P304" i="9"/>
  <c r="T304" i="9" s="1"/>
  <c r="P434" i="9"/>
  <c r="T434" i="9" s="1"/>
  <c r="P530" i="9"/>
  <c r="T530" i="9" s="1"/>
  <c r="P270" i="9"/>
  <c r="T270" i="9" s="1"/>
  <c r="P334" i="9"/>
  <c r="T334" i="9" s="1"/>
  <c r="O313" i="9"/>
  <c r="Q313" i="9" s="1"/>
  <c r="R313" i="9" s="1"/>
  <c r="S313" i="9" s="1"/>
  <c r="T313" i="9" s="1"/>
  <c r="O377" i="9"/>
  <c r="Q377" i="9" s="1"/>
  <c r="R377" i="9" s="1"/>
  <c r="S377" i="9" s="1"/>
  <c r="T377" i="9" s="1"/>
  <c r="O391" i="9"/>
  <c r="Q391" i="9" s="1"/>
  <c r="R391" i="9" s="1"/>
  <c r="S391" i="9" s="1"/>
  <c r="T391" i="9" s="1"/>
  <c r="O327" i="9"/>
  <c r="Q327" i="9" s="1"/>
  <c r="R327" i="9" s="1"/>
  <c r="S327" i="9" s="1"/>
  <c r="T327" i="9" s="1"/>
  <c r="O263" i="9"/>
  <c r="Q263" i="9" s="1"/>
  <c r="R263" i="9" s="1"/>
  <c r="S263" i="9" s="1"/>
  <c r="T263" i="9" s="1"/>
  <c r="P368" i="9"/>
  <c r="T368" i="9" s="1"/>
  <c r="P306" i="9"/>
  <c r="T306" i="9" s="1"/>
  <c r="P370" i="9"/>
  <c r="T370" i="9" s="1"/>
  <c r="O285" i="9"/>
  <c r="Q285" i="9" s="1"/>
  <c r="R285" i="9" s="1"/>
  <c r="S285" i="9" s="1"/>
  <c r="T285" i="9" s="1"/>
  <c r="O349" i="9"/>
  <c r="Q349" i="9" s="1"/>
  <c r="R349" i="9" s="1"/>
  <c r="S349" i="9" s="1"/>
  <c r="T349" i="9" s="1"/>
  <c r="O413" i="9"/>
  <c r="Q413" i="9" s="1"/>
  <c r="R413" i="9" s="1"/>
  <c r="S413" i="9" s="1"/>
  <c r="T413" i="9" s="1"/>
  <c r="P432" i="9"/>
  <c r="T432" i="9" s="1"/>
  <c r="P256" i="9"/>
  <c r="T256" i="9" s="1"/>
  <c r="P498" i="9"/>
  <c r="T498" i="9" s="1"/>
  <c r="P288" i="9"/>
  <c r="T288" i="9" s="1"/>
  <c r="P400" i="9"/>
  <c r="T400" i="9" s="1"/>
  <c r="R343" i="11"/>
  <c r="S343" i="11" s="1"/>
  <c r="T343" i="11" s="1"/>
  <c r="R347" i="11"/>
  <c r="S347" i="11" s="1"/>
  <c r="T347" i="11" s="1"/>
  <c r="R375" i="11"/>
  <c r="S375" i="11" s="1"/>
  <c r="T375" i="11" s="1"/>
  <c r="R398" i="11"/>
  <c r="S398" i="11" s="1"/>
  <c r="T398" i="11" s="1"/>
  <c r="R354" i="11"/>
  <c r="S354" i="11" s="1"/>
  <c r="T354" i="11" s="1"/>
  <c r="R259" i="11"/>
  <c r="S259" i="11" s="1"/>
  <c r="T259" i="11" s="1"/>
  <c r="R586" i="11"/>
  <c r="S586" i="11" s="1"/>
  <c r="T586" i="11" s="1"/>
  <c r="R439" i="11"/>
  <c r="S439" i="11" s="1"/>
  <c r="T439" i="11" s="1"/>
  <c r="R591" i="11"/>
  <c r="S591" i="11" s="1"/>
  <c r="T591" i="11" s="1"/>
  <c r="R531" i="11"/>
  <c r="S531" i="11" s="1"/>
  <c r="T531" i="11" s="1"/>
  <c r="R414" i="11"/>
  <c r="S414" i="11" s="1"/>
  <c r="T414" i="11" s="1"/>
  <c r="R330" i="11"/>
  <c r="S330" i="11" s="1"/>
  <c r="T330" i="11" s="1"/>
  <c r="R471" i="11"/>
  <c r="S471" i="11" s="1"/>
  <c r="T471" i="11" s="1"/>
  <c r="R514" i="11"/>
  <c r="S514" i="11" s="1"/>
  <c r="T514" i="11" s="1"/>
  <c r="R274" i="11"/>
  <c r="S274" i="11" s="1"/>
  <c r="T274" i="11" s="1"/>
  <c r="R530" i="11"/>
  <c r="S530" i="11" s="1"/>
  <c r="T530" i="11" s="1"/>
  <c r="R447" i="11"/>
  <c r="S447" i="11" s="1"/>
  <c r="T447" i="11" s="1"/>
  <c r="R359" i="11"/>
  <c r="S359" i="11" s="1"/>
  <c r="T359" i="11" s="1"/>
  <c r="R270" i="11"/>
  <c r="S270" i="11" s="1"/>
  <c r="T270" i="11" s="1"/>
  <c r="R290" i="11"/>
  <c r="S290" i="11" s="1"/>
  <c r="T290" i="11" s="1"/>
  <c r="R546" i="11"/>
  <c r="S546" i="11" s="1"/>
  <c r="T546" i="11" s="1"/>
  <c r="R458" i="11"/>
  <c r="S458" i="11" s="1"/>
  <c r="T458" i="11" s="1"/>
  <c r="R302" i="11"/>
  <c r="S302" i="11" s="1"/>
  <c r="T302" i="11" s="1"/>
  <c r="R306" i="11"/>
  <c r="S306" i="11" s="1"/>
  <c r="T306" i="11" s="1"/>
  <c r="R562" i="11"/>
  <c r="S562" i="11" s="1"/>
  <c r="T562" i="11" s="1"/>
  <c r="N4" i="9"/>
  <c r="R318" i="11"/>
  <c r="S318" i="11" s="1"/>
  <c r="T318" i="11" s="1"/>
  <c r="R315" i="11"/>
  <c r="S315" i="11" s="1"/>
  <c r="T315" i="11" s="1"/>
  <c r="R334" i="11"/>
  <c r="S334" i="11" s="1"/>
  <c r="T334" i="11" s="1"/>
  <c r="R322" i="11"/>
  <c r="S322" i="11" s="1"/>
  <c r="T322" i="11" s="1"/>
  <c r="R578" i="11"/>
  <c r="S578" i="11" s="1"/>
  <c r="T578" i="11" s="1"/>
  <c r="R522" i="11"/>
  <c r="S522" i="11" s="1"/>
  <c r="T522" i="11" s="1"/>
  <c r="R438" i="11"/>
  <c r="S438" i="11" s="1"/>
  <c r="T438" i="11" s="1"/>
  <c r="R326" i="11"/>
  <c r="S326" i="11" s="1"/>
  <c r="T326" i="11" s="1"/>
  <c r="R527" i="11"/>
  <c r="S527" i="11" s="1"/>
  <c r="T527" i="11" s="1"/>
  <c r="R350" i="11"/>
  <c r="S350" i="11" s="1"/>
  <c r="T350" i="11" s="1"/>
  <c r="R555" i="11"/>
  <c r="S555" i="11" s="1"/>
  <c r="T555" i="11" s="1"/>
  <c r="R579" i="11"/>
  <c r="S579" i="11" s="1"/>
  <c r="T579" i="11" s="1"/>
  <c r="U579" i="11" s="1"/>
  <c r="R391" i="11"/>
  <c r="S391" i="11" s="1"/>
  <c r="T391" i="11" s="1"/>
  <c r="U391" i="11" s="1"/>
  <c r="R509" i="11"/>
  <c r="S509" i="11" s="1"/>
  <c r="T509" i="11" s="1"/>
  <c r="U509" i="11" s="1"/>
  <c r="R338" i="11"/>
  <c r="S338" i="11" s="1"/>
  <c r="T338" i="11" s="1"/>
  <c r="U338" i="11" s="1"/>
  <c r="R487" i="11"/>
  <c r="S487" i="11" s="1"/>
  <c r="T487" i="11" s="1"/>
  <c r="R541" i="11"/>
  <c r="S541" i="11" s="1"/>
  <c r="T541" i="11" s="1"/>
  <c r="U541" i="11" s="1"/>
  <c r="R370" i="11"/>
  <c r="S370" i="11" s="1"/>
  <c r="T370" i="11" s="1"/>
  <c r="U370" i="11" s="1"/>
  <c r="R505" i="11"/>
  <c r="S505" i="11" s="1"/>
  <c r="T505" i="11" s="1"/>
  <c r="U505" i="11" s="1"/>
  <c r="R462" i="11"/>
  <c r="S462" i="11" s="1"/>
  <c r="T462" i="11" s="1"/>
  <c r="U462" i="11" s="1"/>
  <c r="R377" i="11"/>
  <c r="S377" i="11" s="1"/>
  <c r="T377" i="11" s="1"/>
  <c r="U377" i="11" s="1"/>
  <c r="R291" i="11"/>
  <c r="S291" i="11" s="1"/>
  <c r="T291" i="11" s="1"/>
  <c r="U291" i="11" s="1"/>
  <c r="R567" i="11"/>
  <c r="S567" i="11" s="1"/>
  <c r="T567" i="11" s="1"/>
  <c r="U567" i="11" s="1"/>
  <c r="R525" i="11"/>
  <c r="S525" i="11" s="1"/>
  <c r="T525" i="11" s="1"/>
  <c r="U525" i="11" s="1"/>
  <c r="R397" i="11"/>
  <c r="S397" i="11" s="1"/>
  <c r="T397" i="11" s="1"/>
  <c r="U397" i="11" s="1"/>
  <c r="R269" i="11"/>
  <c r="S269" i="11" s="1"/>
  <c r="T269" i="11" s="1"/>
  <c r="U269" i="11" s="1"/>
  <c r="R585" i="11"/>
  <c r="S585" i="11" s="1"/>
  <c r="T585" i="11" s="1"/>
  <c r="U585" i="11" s="1"/>
  <c r="R457" i="11"/>
  <c r="S457" i="11" s="1"/>
  <c r="T457" i="11" s="1"/>
  <c r="U457" i="11" s="1"/>
  <c r="R329" i="11"/>
  <c r="S329" i="11" s="1"/>
  <c r="T329" i="11" s="1"/>
  <c r="U329" i="11" s="1"/>
  <c r="R286" i="11"/>
  <c r="S286" i="11" s="1"/>
  <c r="T286" i="11" s="1"/>
  <c r="R593" i="11"/>
  <c r="S593" i="11" s="1"/>
  <c r="T593" i="11" s="1"/>
  <c r="U593" i="11" s="1"/>
  <c r="R571" i="11"/>
  <c r="S571" i="11" s="1"/>
  <c r="T571" i="11" s="1"/>
  <c r="U571" i="11" s="1"/>
  <c r="R550" i="11"/>
  <c r="S550" i="11" s="1"/>
  <c r="T550" i="11" s="1"/>
  <c r="U550" i="11" s="1"/>
  <c r="R529" i="11"/>
  <c r="S529" i="11" s="1"/>
  <c r="T529" i="11" s="1"/>
  <c r="U529" i="11" s="1"/>
  <c r="R507" i="11"/>
  <c r="S507" i="11" s="1"/>
  <c r="T507" i="11" s="1"/>
  <c r="U507" i="11" s="1"/>
  <c r="R486" i="11"/>
  <c r="S486" i="11" s="1"/>
  <c r="T486" i="11" s="1"/>
  <c r="U486" i="11" s="1"/>
  <c r="R465" i="11"/>
  <c r="S465" i="11" s="1"/>
  <c r="T465" i="11" s="1"/>
  <c r="U465" i="11" s="1"/>
  <c r="R443" i="11"/>
  <c r="S443" i="11" s="1"/>
  <c r="T443" i="11" s="1"/>
  <c r="U443" i="11" s="1"/>
  <c r="R422" i="11"/>
  <c r="S422" i="11" s="1"/>
  <c r="T422" i="11" s="1"/>
  <c r="U422" i="11" s="1"/>
  <c r="R401" i="11"/>
  <c r="S401" i="11" s="1"/>
  <c r="T401" i="11" s="1"/>
  <c r="U401" i="11" s="1"/>
  <c r="R379" i="11"/>
  <c r="S379" i="11" s="1"/>
  <c r="T379" i="11" s="1"/>
  <c r="U379" i="11" s="1"/>
  <c r="R358" i="11"/>
  <c r="S358" i="11" s="1"/>
  <c r="T358" i="11" s="1"/>
  <c r="U358" i="11" s="1"/>
  <c r="R337" i="11"/>
  <c r="S337" i="11" s="1"/>
  <c r="T337" i="11" s="1"/>
  <c r="U337" i="11" s="1"/>
  <c r="R273" i="11"/>
  <c r="S273" i="11" s="1"/>
  <c r="T273" i="11" s="1"/>
  <c r="U273" i="11" s="1"/>
  <c r="R570" i="11"/>
  <c r="S570" i="11" s="1"/>
  <c r="T570" i="11" s="1"/>
  <c r="U570" i="11" s="1"/>
  <c r="R549" i="11"/>
  <c r="S549" i="11" s="1"/>
  <c r="T549" i="11" s="1"/>
  <c r="U549" i="11" s="1"/>
  <c r="R506" i="11"/>
  <c r="S506" i="11" s="1"/>
  <c r="T506" i="11" s="1"/>
  <c r="U506" i="11" s="1"/>
  <c r="R485" i="11"/>
  <c r="S485" i="11" s="1"/>
  <c r="T485" i="11" s="1"/>
  <c r="U485" i="11" s="1"/>
  <c r="R442" i="11"/>
  <c r="S442" i="11" s="1"/>
  <c r="T442" i="11" s="1"/>
  <c r="U442" i="11" s="1"/>
  <c r="R421" i="11"/>
  <c r="S421" i="11" s="1"/>
  <c r="T421" i="11" s="1"/>
  <c r="U421" i="11" s="1"/>
  <c r="R399" i="11"/>
  <c r="S399" i="11" s="1"/>
  <c r="T399" i="11" s="1"/>
  <c r="U399" i="11" s="1"/>
  <c r="R378" i="11"/>
  <c r="S378" i="11" s="1"/>
  <c r="T378" i="11" s="1"/>
  <c r="U378" i="11" s="1"/>
  <c r="R357" i="11"/>
  <c r="S357" i="11" s="1"/>
  <c r="T357" i="11" s="1"/>
  <c r="U357" i="11" s="1"/>
  <c r="R335" i="11"/>
  <c r="S335" i="11" s="1"/>
  <c r="T335" i="11" s="1"/>
  <c r="R314" i="11"/>
  <c r="S314" i="11" s="1"/>
  <c r="T314" i="11" s="1"/>
  <c r="U314" i="11" s="1"/>
  <c r="R293" i="11"/>
  <c r="S293" i="11" s="1"/>
  <c r="T293" i="11" s="1"/>
  <c r="U293" i="11" s="1"/>
  <c r="R271" i="11"/>
  <c r="S271" i="11" s="1"/>
  <c r="T271" i="11" s="1"/>
  <c r="U271" i="11" s="1"/>
  <c r="R596" i="11"/>
  <c r="S596" i="11" s="1"/>
  <c r="T596" i="11" s="1"/>
  <c r="U596" i="11" s="1"/>
  <c r="R580" i="11"/>
  <c r="S580" i="11" s="1"/>
  <c r="T580" i="11" s="1"/>
  <c r="U580" i="11" s="1"/>
  <c r="R564" i="11"/>
  <c r="S564" i="11" s="1"/>
  <c r="T564" i="11" s="1"/>
  <c r="R548" i="11"/>
  <c r="S548" i="11" s="1"/>
  <c r="T548" i="11" s="1"/>
  <c r="U548" i="11" s="1"/>
  <c r="R532" i="11"/>
  <c r="S532" i="11" s="1"/>
  <c r="T532" i="11" s="1"/>
  <c r="R516" i="11"/>
  <c r="S516" i="11" s="1"/>
  <c r="T516" i="11" s="1"/>
  <c r="U516" i="11" s="1"/>
  <c r="R500" i="11"/>
  <c r="S500" i="11" s="1"/>
  <c r="T500" i="11" s="1"/>
  <c r="U500" i="11" s="1"/>
  <c r="R484" i="11"/>
  <c r="S484" i="11" s="1"/>
  <c r="T484" i="11" s="1"/>
  <c r="U484" i="11" s="1"/>
  <c r="R468" i="11"/>
  <c r="S468" i="11" s="1"/>
  <c r="T468" i="11" s="1"/>
  <c r="U468" i="11" s="1"/>
  <c r="R452" i="11"/>
  <c r="S452" i="11" s="1"/>
  <c r="T452" i="11" s="1"/>
  <c r="U452" i="11" s="1"/>
  <c r="R436" i="11"/>
  <c r="S436" i="11" s="1"/>
  <c r="T436" i="11" s="1"/>
  <c r="R420" i="11"/>
  <c r="S420" i="11" s="1"/>
  <c r="T420" i="11" s="1"/>
  <c r="U420" i="11" s="1"/>
  <c r="R404" i="11"/>
  <c r="S404" i="11" s="1"/>
  <c r="T404" i="11" s="1"/>
  <c r="R388" i="11"/>
  <c r="S388" i="11" s="1"/>
  <c r="T388" i="11" s="1"/>
  <c r="U388" i="11" s="1"/>
  <c r="R372" i="11"/>
  <c r="S372" i="11" s="1"/>
  <c r="T372" i="11" s="1"/>
  <c r="U372" i="11" s="1"/>
  <c r="R356" i="11"/>
  <c r="S356" i="11" s="1"/>
  <c r="T356" i="11" s="1"/>
  <c r="U356" i="11" s="1"/>
  <c r="R340" i="11"/>
  <c r="S340" i="11" s="1"/>
  <c r="T340" i="11" s="1"/>
  <c r="U340" i="11" s="1"/>
  <c r="R324" i="11"/>
  <c r="S324" i="11" s="1"/>
  <c r="T324" i="11" s="1"/>
  <c r="U324" i="11" s="1"/>
  <c r="R308" i="11"/>
  <c r="S308" i="11" s="1"/>
  <c r="T308" i="11" s="1"/>
  <c r="U308" i="11" s="1"/>
  <c r="R292" i="11"/>
  <c r="S292" i="11" s="1"/>
  <c r="T292" i="11" s="1"/>
  <c r="U292" i="11" s="1"/>
  <c r="R276" i="11"/>
  <c r="S276" i="11" s="1"/>
  <c r="T276" i="11" s="1"/>
  <c r="R260" i="11"/>
  <c r="S260" i="11" s="1"/>
  <c r="T260" i="11" s="1"/>
  <c r="U260" i="11" s="1"/>
  <c r="R349" i="11"/>
  <c r="S349" i="11" s="1"/>
  <c r="T349" i="11" s="1"/>
  <c r="U349" i="11" s="1"/>
  <c r="R466" i="11"/>
  <c r="S466" i="11" s="1"/>
  <c r="T466" i="11" s="1"/>
  <c r="U466" i="11" s="1"/>
  <c r="R295" i="11"/>
  <c r="S295" i="11" s="1"/>
  <c r="T295" i="11" s="1"/>
  <c r="R498" i="11"/>
  <c r="S498" i="11" s="1"/>
  <c r="T498" i="11" s="1"/>
  <c r="U498" i="11" s="1"/>
  <c r="R537" i="11"/>
  <c r="S537" i="11" s="1"/>
  <c r="T537" i="11" s="1"/>
  <c r="U537" i="11" s="1"/>
  <c r="R494" i="11"/>
  <c r="S494" i="11" s="1"/>
  <c r="T494" i="11" s="1"/>
  <c r="U494" i="11" s="1"/>
  <c r="R451" i="11"/>
  <c r="S451" i="11" s="1"/>
  <c r="T451" i="11" s="1"/>
  <c r="U451" i="11" s="1"/>
  <c r="R409" i="11"/>
  <c r="S409" i="11" s="1"/>
  <c r="T409" i="11" s="1"/>
  <c r="U409" i="11" s="1"/>
  <c r="R281" i="11"/>
  <c r="S281" i="11" s="1"/>
  <c r="T281" i="11" s="1"/>
  <c r="U281" i="11" s="1"/>
  <c r="R557" i="11"/>
  <c r="S557" i="11" s="1"/>
  <c r="T557" i="11" s="1"/>
  <c r="U557" i="11" s="1"/>
  <c r="R429" i="11"/>
  <c r="S429" i="11" s="1"/>
  <c r="T429" i="11" s="1"/>
  <c r="U429" i="11" s="1"/>
  <c r="R301" i="11"/>
  <c r="S301" i="11" s="1"/>
  <c r="T301" i="11" s="1"/>
  <c r="U301" i="11" s="1"/>
  <c r="R574" i="11"/>
  <c r="S574" i="11" s="1"/>
  <c r="T574" i="11" s="1"/>
  <c r="U574" i="11" s="1"/>
  <c r="R489" i="11"/>
  <c r="S489" i="11" s="1"/>
  <c r="T489" i="11" s="1"/>
  <c r="U489" i="11" s="1"/>
  <c r="R361" i="11"/>
  <c r="S361" i="11" s="1"/>
  <c r="T361" i="11" s="1"/>
  <c r="U361" i="11" s="1"/>
  <c r="R275" i="11"/>
  <c r="S275" i="11" s="1"/>
  <c r="T275" i="11" s="1"/>
  <c r="U275" i="11" s="1"/>
  <c r="R566" i="11"/>
  <c r="S566" i="11" s="1"/>
  <c r="T566" i="11" s="1"/>
  <c r="R545" i="11"/>
  <c r="S545" i="11" s="1"/>
  <c r="T545" i="11" s="1"/>
  <c r="U545" i="11" s="1"/>
  <c r="R481" i="11"/>
  <c r="S481" i="11" s="1"/>
  <c r="T481" i="11" s="1"/>
  <c r="U481" i="11" s="1"/>
  <c r="R417" i="11"/>
  <c r="S417" i="11" s="1"/>
  <c r="T417" i="11" s="1"/>
  <c r="U417" i="11" s="1"/>
  <c r="R374" i="11"/>
  <c r="S374" i="11" s="1"/>
  <c r="T374" i="11" s="1"/>
  <c r="U374" i="11" s="1"/>
  <c r="R353" i="11"/>
  <c r="S353" i="11" s="1"/>
  <c r="T353" i="11" s="1"/>
  <c r="U353" i="11" s="1"/>
  <c r="R331" i="11"/>
  <c r="S331" i="11" s="1"/>
  <c r="T331" i="11" s="1"/>
  <c r="U331" i="11" s="1"/>
  <c r="R289" i="11"/>
  <c r="S289" i="11" s="1"/>
  <c r="T289" i="11" s="1"/>
  <c r="U289" i="11" s="1"/>
  <c r="R267" i="11"/>
  <c r="S267" i="11" s="1"/>
  <c r="T267" i="11" s="1"/>
  <c r="U267" i="11" s="1"/>
  <c r="R565" i="11"/>
  <c r="S565" i="11" s="1"/>
  <c r="T565" i="11" s="1"/>
  <c r="U565" i="11" s="1"/>
  <c r="R543" i="11"/>
  <c r="S543" i="11" s="1"/>
  <c r="T543" i="11" s="1"/>
  <c r="U543" i="11" s="1"/>
  <c r="R501" i="11"/>
  <c r="S501" i="11" s="1"/>
  <c r="T501" i="11" s="1"/>
  <c r="U501" i="11" s="1"/>
  <c r="R437" i="11"/>
  <c r="S437" i="11" s="1"/>
  <c r="T437" i="11" s="1"/>
  <c r="U437" i="11" s="1"/>
  <c r="R415" i="11"/>
  <c r="S415" i="11" s="1"/>
  <c r="T415" i="11" s="1"/>
  <c r="U415" i="11" s="1"/>
  <c r="R373" i="11"/>
  <c r="S373" i="11" s="1"/>
  <c r="T373" i="11" s="1"/>
  <c r="U373" i="11" s="1"/>
  <c r="R351" i="11"/>
  <c r="S351" i="11" s="1"/>
  <c r="T351" i="11" s="1"/>
  <c r="U351" i="11" s="1"/>
  <c r="R309" i="11"/>
  <c r="S309" i="11" s="1"/>
  <c r="T309" i="11" s="1"/>
  <c r="U309" i="11" s="1"/>
  <c r="R592" i="11"/>
  <c r="S592" i="11" s="1"/>
  <c r="T592" i="11" s="1"/>
  <c r="U592" i="11" s="1"/>
  <c r="R576" i="11"/>
  <c r="S576" i="11" s="1"/>
  <c r="T576" i="11" s="1"/>
  <c r="U576" i="11" s="1"/>
  <c r="R560" i="11"/>
  <c r="S560" i="11" s="1"/>
  <c r="T560" i="11" s="1"/>
  <c r="U560" i="11" s="1"/>
  <c r="R544" i="11"/>
  <c r="S544" i="11" s="1"/>
  <c r="T544" i="11" s="1"/>
  <c r="U544" i="11" s="1"/>
  <c r="R528" i="11"/>
  <c r="S528" i="11" s="1"/>
  <c r="T528" i="11" s="1"/>
  <c r="U528" i="11" s="1"/>
  <c r="R512" i="11"/>
  <c r="S512" i="11" s="1"/>
  <c r="T512" i="11" s="1"/>
  <c r="R496" i="11"/>
  <c r="S496" i="11" s="1"/>
  <c r="T496" i="11" s="1"/>
  <c r="U496" i="11" s="1"/>
  <c r="R480" i="11"/>
  <c r="S480" i="11" s="1"/>
  <c r="T480" i="11" s="1"/>
  <c r="R464" i="11"/>
  <c r="S464" i="11" s="1"/>
  <c r="T464" i="11" s="1"/>
  <c r="U464" i="11" s="1"/>
  <c r="R448" i="11"/>
  <c r="S448" i="11" s="1"/>
  <c r="T448" i="11" s="1"/>
  <c r="U448" i="11" s="1"/>
  <c r="R432" i="11"/>
  <c r="S432" i="11" s="1"/>
  <c r="T432" i="11" s="1"/>
  <c r="U432" i="11" s="1"/>
  <c r="R416" i="11"/>
  <c r="S416" i="11" s="1"/>
  <c r="T416" i="11" s="1"/>
  <c r="U416" i="11" s="1"/>
  <c r="R400" i="11"/>
  <c r="S400" i="11" s="1"/>
  <c r="T400" i="11" s="1"/>
  <c r="U400" i="11" s="1"/>
  <c r="R384" i="11"/>
  <c r="S384" i="11" s="1"/>
  <c r="T384" i="11" s="1"/>
  <c r="R368" i="11"/>
  <c r="S368" i="11" s="1"/>
  <c r="T368" i="11" s="1"/>
  <c r="U368" i="11" s="1"/>
  <c r="R352" i="11"/>
  <c r="S352" i="11" s="1"/>
  <c r="T352" i="11" s="1"/>
  <c r="R336" i="11"/>
  <c r="S336" i="11" s="1"/>
  <c r="T336" i="11" s="1"/>
  <c r="U336" i="11" s="1"/>
  <c r="R320" i="11"/>
  <c r="S320" i="11" s="1"/>
  <c r="T320" i="11" s="1"/>
  <c r="U320" i="11" s="1"/>
  <c r="R304" i="11"/>
  <c r="S304" i="11" s="1"/>
  <c r="T304" i="11" s="1"/>
  <c r="U304" i="11" s="1"/>
  <c r="R288" i="11"/>
  <c r="S288" i="11" s="1"/>
  <c r="T288" i="11" s="1"/>
  <c r="U288" i="11" s="1"/>
  <c r="R272" i="11"/>
  <c r="S272" i="11" s="1"/>
  <c r="T272" i="11" s="1"/>
  <c r="U272" i="11" s="1"/>
  <c r="R256" i="11"/>
  <c r="S256" i="11" s="1"/>
  <c r="T256" i="11" s="1"/>
  <c r="U256" i="11" s="1"/>
  <c r="R491" i="11"/>
  <c r="S491" i="11" s="1"/>
  <c r="T491" i="11" s="1"/>
  <c r="R445" i="11"/>
  <c r="S445" i="11" s="1"/>
  <c r="T445" i="11" s="1"/>
  <c r="U445" i="11" s="1"/>
  <c r="R594" i="11"/>
  <c r="S594" i="11" s="1"/>
  <c r="T594" i="11" s="1"/>
  <c r="U594" i="11" s="1"/>
  <c r="R477" i="11"/>
  <c r="S477" i="11" s="1"/>
  <c r="T477" i="11" s="1"/>
  <c r="U477" i="11" s="1"/>
  <c r="R569" i="11"/>
  <c r="S569" i="11" s="1"/>
  <c r="T569" i="11" s="1"/>
  <c r="U569" i="11" s="1"/>
  <c r="R601" i="11"/>
  <c r="S601" i="11" s="1"/>
  <c r="T601" i="11" s="1"/>
  <c r="U601" i="11" s="1"/>
  <c r="R317" i="11"/>
  <c r="S317" i="11" s="1"/>
  <c r="T317" i="11" s="1"/>
  <c r="U317" i="11" s="1"/>
  <c r="R583" i="11"/>
  <c r="S583" i="11" s="1"/>
  <c r="T583" i="11" s="1"/>
  <c r="U583" i="11" s="1"/>
  <c r="R455" i="11"/>
  <c r="S455" i="11" s="1"/>
  <c r="T455" i="11" s="1"/>
  <c r="U455" i="11" s="1"/>
  <c r="R285" i="11"/>
  <c r="S285" i="11" s="1"/>
  <c r="T285" i="11" s="1"/>
  <c r="U285" i="11" s="1"/>
  <c r="R441" i="11"/>
  <c r="S441" i="11" s="1"/>
  <c r="T441" i="11" s="1"/>
  <c r="U441" i="11" s="1"/>
  <c r="R313" i="11"/>
  <c r="S313" i="11" s="1"/>
  <c r="T313" i="11" s="1"/>
  <c r="U313" i="11" s="1"/>
  <c r="R589" i="11"/>
  <c r="S589" i="11" s="1"/>
  <c r="T589" i="11" s="1"/>
  <c r="U589" i="11" s="1"/>
  <c r="R503" i="11"/>
  <c r="S503" i="11" s="1"/>
  <c r="T503" i="11" s="1"/>
  <c r="U503" i="11" s="1"/>
  <c r="R461" i="11"/>
  <c r="S461" i="11" s="1"/>
  <c r="T461" i="11" s="1"/>
  <c r="U461" i="11" s="1"/>
  <c r="R333" i="11"/>
  <c r="S333" i="11" s="1"/>
  <c r="T333" i="11" s="1"/>
  <c r="U333" i="11" s="1"/>
  <c r="R521" i="11"/>
  <c r="S521" i="11" s="1"/>
  <c r="T521" i="11" s="1"/>
  <c r="U521" i="11" s="1"/>
  <c r="R393" i="11"/>
  <c r="S393" i="11" s="1"/>
  <c r="T393" i="11" s="1"/>
  <c r="U393" i="11" s="1"/>
  <c r="R307" i="11"/>
  <c r="S307" i="11" s="1"/>
  <c r="T307" i="11" s="1"/>
  <c r="U307" i="11" s="1"/>
  <c r="R265" i="11"/>
  <c r="S265" i="11" s="1"/>
  <c r="T265" i="11" s="1"/>
  <c r="U265" i="11" s="1"/>
  <c r="R603" i="11"/>
  <c r="S603" i="11" s="1"/>
  <c r="T603" i="11" s="1"/>
  <c r="U603" i="11" s="1"/>
  <c r="R582" i="11"/>
  <c r="S582" i="11" s="1"/>
  <c r="T582" i="11" s="1"/>
  <c r="U582" i="11" s="1"/>
  <c r="R561" i="11"/>
  <c r="S561" i="11" s="1"/>
  <c r="T561" i="11" s="1"/>
  <c r="U561" i="11" s="1"/>
  <c r="R539" i="11"/>
  <c r="S539" i="11" s="1"/>
  <c r="T539" i="11" s="1"/>
  <c r="U539" i="11" s="1"/>
  <c r="R518" i="11"/>
  <c r="S518" i="11" s="1"/>
  <c r="T518" i="11" s="1"/>
  <c r="U518" i="11" s="1"/>
  <c r="R497" i="11"/>
  <c r="S497" i="11" s="1"/>
  <c r="T497" i="11" s="1"/>
  <c r="U497" i="11" s="1"/>
  <c r="R475" i="11"/>
  <c r="S475" i="11" s="1"/>
  <c r="T475" i="11" s="1"/>
  <c r="U475" i="11" s="1"/>
  <c r="R433" i="11"/>
  <c r="S433" i="11" s="1"/>
  <c r="T433" i="11" s="1"/>
  <c r="U433" i="11" s="1"/>
  <c r="R411" i="11"/>
  <c r="S411" i="11" s="1"/>
  <c r="T411" i="11" s="1"/>
  <c r="U411" i="11" s="1"/>
  <c r="R369" i="11"/>
  <c r="S369" i="11" s="1"/>
  <c r="T369" i="11" s="1"/>
  <c r="U369" i="11" s="1"/>
  <c r="R305" i="11"/>
  <c r="S305" i="11" s="1"/>
  <c r="T305" i="11" s="1"/>
  <c r="U305" i="11" s="1"/>
  <c r="R602" i="11"/>
  <c r="S602" i="11" s="1"/>
  <c r="T602" i="11" s="1"/>
  <c r="U602" i="11" s="1"/>
  <c r="R581" i="11"/>
  <c r="S581" i="11" s="1"/>
  <c r="T581" i="11" s="1"/>
  <c r="U581" i="11" s="1"/>
  <c r="R559" i="11"/>
  <c r="S559" i="11" s="1"/>
  <c r="T559" i="11" s="1"/>
  <c r="U559" i="11" s="1"/>
  <c r="R538" i="11"/>
  <c r="S538" i="11" s="1"/>
  <c r="T538" i="11" s="1"/>
  <c r="R517" i="11"/>
  <c r="S517" i="11" s="1"/>
  <c r="T517" i="11" s="1"/>
  <c r="U517" i="11" s="1"/>
  <c r="R495" i="11"/>
  <c r="S495" i="11" s="1"/>
  <c r="T495" i="11" s="1"/>
  <c r="R474" i="11"/>
  <c r="S474" i="11" s="1"/>
  <c r="T474" i="11" s="1"/>
  <c r="U474" i="11" s="1"/>
  <c r="R453" i="11"/>
  <c r="S453" i="11" s="1"/>
  <c r="T453" i="11" s="1"/>
  <c r="U453" i="11" s="1"/>
  <c r="R431" i="11"/>
  <c r="S431" i="11" s="1"/>
  <c r="T431" i="11" s="1"/>
  <c r="U431" i="11" s="1"/>
  <c r="R410" i="11"/>
  <c r="S410" i="11" s="1"/>
  <c r="T410" i="11" s="1"/>
  <c r="U410" i="11" s="1"/>
  <c r="R389" i="11"/>
  <c r="S389" i="11" s="1"/>
  <c r="T389" i="11" s="1"/>
  <c r="U389" i="11" s="1"/>
  <c r="R367" i="11"/>
  <c r="S367" i="11" s="1"/>
  <c r="T367" i="11" s="1"/>
  <c r="R346" i="11"/>
  <c r="S346" i="11" s="1"/>
  <c r="T346" i="11" s="1"/>
  <c r="U346" i="11" s="1"/>
  <c r="R325" i="11"/>
  <c r="S325" i="11" s="1"/>
  <c r="T325" i="11" s="1"/>
  <c r="U325" i="11" s="1"/>
  <c r="R282" i="11"/>
  <c r="S282" i="11" s="1"/>
  <c r="T282" i="11" s="1"/>
  <c r="U282" i="11" s="1"/>
  <c r="R261" i="11"/>
  <c r="S261" i="11" s="1"/>
  <c r="T261" i="11" s="1"/>
  <c r="U261" i="11" s="1"/>
  <c r="R588" i="11"/>
  <c r="S588" i="11" s="1"/>
  <c r="T588" i="11" s="1"/>
  <c r="U588" i="11" s="1"/>
  <c r="R572" i="11"/>
  <c r="S572" i="11" s="1"/>
  <c r="T572" i="11" s="1"/>
  <c r="U572" i="11" s="1"/>
  <c r="R556" i="11"/>
  <c r="S556" i="11" s="1"/>
  <c r="T556" i="11" s="1"/>
  <c r="U556" i="11" s="1"/>
  <c r="R540" i="11"/>
  <c r="S540" i="11" s="1"/>
  <c r="T540" i="11" s="1"/>
  <c r="R524" i="11"/>
  <c r="S524" i="11" s="1"/>
  <c r="T524" i="11" s="1"/>
  <c r="U524" i="11" s="1"/>
  <c r="R508" i="11"/>
  <c r="S508" i="11" s="1"/>
  <c r="T508" i="11" s="1"/>
  <c r="R492" i="11"/>
  <c r="S492" i="11" s="1"/>
  <c r="T492" i="11" s="1"/>
  <c r="U492" i="11" s="1"/>
  <c r="R476" i="11"/>
  <c r="S476" i="11" s="1"/>
  <c r="T476" i="11" s="1"/>
  <c r="R460" i="11"/>
  <c r="S460" i="11" s="1"/>
  <c r="T460" i="11" s="1"/>
  <c r="U460" i="11" s="1"/>
  <c r="R444" i="11"/>
  <c r="S444" i="11" s="1"/>
  <c r="T444" i="11" s="1"/>
  <c r="R428" i="11"/>
  <c r="S428" i="11" s="1"/>
  <c r="T428" i="11" s="1"/>
  <c r="U428" i="11" s="1"/>
  <c r="R412" i="11"/>
  <c r="S412" i="11" s="1"/>
  <c r="T412" i="11" s="1"/>
  <c r="U412" i="11" s="1"/>
  <c r="R396" i="11"/>
  <c r="S396" i="11" s="1"/>
  <c r="T396" i="11" s="1"/>
  <c r="U396" i="11" s="1"/>
  <c r="R380" i="11"/>
  <c r="S380" i="11" s="1"/>
  <c r="T380" i="11" s="1"/>
  <c r="U380" i="11" s="1"/>
  <c r="R364" i="11"/>
  <c r="S364" i="11" s="1"/>
  <c r="T364" i="11" s="1"/>
  <c r="U364" i="11" s="1"/>
  <c r="R348" i="11"/>
  <c r="S348" i="11" s="1"/>
  <c r="T348" i="11" s="1"/>
  <c r="R332" i="11"/>
  <c r="S332" i="11" s="1"/>
  <c r="T332" i="11" s="1"/>
  <c r="U332" i="11" s="1"/>
  <c r="R316" i="11"/>
  <c r="S316" i="11" s="1"/>
  <c r="T316" i="11" s="1"/>
  <c r="U316" i="11" s="1"/>
  <c r="R300" i="11"/>
  <c r="S300" i="11" s="1"/>
  <c r="T300" i="11" s="1"/>
  <c r="U300" i="11" s="1"/>
  <c r="R284" i="11"/>
  <c r="S284" i="11" s="1"/>
  <c r="T284" i="11" s="1"/>
  <c r="U284" i="11" s="1"/>
  <c r="R268" i="11"/>
  <c r="S268" i="11" s="1"/>
  <c r="T268" i="11" s="1"/>
  <c r="U268" i="11" s="1"/>
  <c r="R573" i="11"/>
  <c r="S573" i="11" s="1"/>
  <c r="T573" i="11" s="1"/>
  <c r="U573" i="11" s="1"/>
  <c r="R263" i="11"/>
  <c r="S263" i="11" s="1"/>
  <c r="T263" i="11" s="1"/>
  <c r="U263" i="11" s="1"/>
  <c r="R381" i="11"/>
  <c r="S381" i="11" s="1"/>
  <c r="T381" i="11" s="1"/>
  <c r="U381" i="11" s="1"/>
  <c r="R558" i="11"/>
  <c r="S558" i="11" s="1"/>
  <c r="T558" i="11" s="1"/>
  <c r="U558" i="11" s="1"/>
  <c r="R413" i="11"/>
  <c r="S413" i="11" s="1"/>
  <c r="T413" i="11" s="1"/>
  <c r="U413" i="11" s="1"/>
  <c r="R515" i="11"/>
  <c r="S515" i="11" s="1"/>
  <c r="T515" i="11" s="1"/>
  <c r="U515" i="11" s="1"/>
  <c r="R473" i="11"/>
  <c r="S473" i="11" s="1"/>
  <c r="T473" i="11" s="1"/>
  <c r="U473" i="11" s="1"/>
  <c r="R430" i="11"/>
  <c r="S430" i="11" s="1"/>
  <c r="T430" i="11" s="1"/>
  <c r="U430" i="11" s="1"/>
  <c r="R387" i="11"/>
  <c r="S387" i="11" s="1"/>
  <c r="T387" i="11" s="1"/>
  <c r="U387" i="11" s="1"/>
  <c r="R345" i="11"/>
  <c r="S345" i="11" s="1"/>
  <c r="T345" i="11" s="1"/>
  <c r="U345" i="11" s="1"/>
  <c r="R535" i="11"/>
  <c r="S535" i="11" s="1"/>
  <c r="T535" i="11" s="1"/>
  <c r="R493" i="11"/>
  <c r="S493" i="11" s="1"/>
  <c r="T493" i="11" s="1"/>
  <c r="U493" i="11" s="1"/>
  <c r="R365" i="11"/>
  <c r="S365" i="11" s="1"/>
  <c r="T365" i="11" s="1"/>
  <c r="U365" i="11" s="1"/>
  <c r="R553" i="11"/>
  <c r="S553" i="11" s="1"/>
  <c r="T553" i="11" s="1"/>
  <c r="U553" i="11" s="1"/>
  <c r="R510" i="11"/>
  <c r="S510" i="11" s="1"/>
  <c r="T510" i="11" s="1"/>
  <c r="R425" i="11"/>
  <c r="S425" i="11" s="1"/>
  <c r="T425" i="11" s="1"/>
  <c r="U425" i="11" s="1"/>
  <c r="R382" i="11"/>
  <c r="S382" i="11" s="1"/>
  <c r="T382" i="11" s="1"/>
  <c r="U382" i="11" s="1"/>
  <c r="R339" i="11"/>
  <c r="S339" i="11" s="1"/>
  <c r="T339" i="11" s="1"/>
  <c r="U339" i="11" s="1"/>
  <c r="R297" i="11"/>
  <c r="S297" i="11" s="1"/>
  <c r="T297" i="11" s="1"/>
  <c r="U297" i="11" s="1"/>
  <c r="R598" i="11"/>
  <c r="S598" i="11" s="1"/>
  <c r="T598" i="11" s="1"/>
  <c r="U598" i="11" s="1"/>
  <c r="R577" i="11"/>
  <c r="S577" i="11" s="1"/>
  <c r="T577" i="11" s="1"/>
  <c r="U577" i="11" s="1"/>
  <c r="R534" i="11"/>
  <c r="S534" i="11" s="1"/>
  <c r="T534" i="11" s="1"/>
  <c r="U534" i="11" s="1"/>
  <c r="R513" i="11"/>
  <c r="S513" i="11" s="1"/>
  <c r="T513" i="11" s="1"/>
  <c r="U513" i="11" s="1"/>
  <c r="R449" i="11"/>
  <c r="S449" i="11" s="1"/>
  <c r="T449" i="11" s="1"/>
  <c r="U449" i="11" s="1"/>
  <c r="R427" i="11"/>
  <c r="S427" i="11" s="1"/>
  <c r="T427" i="11" s="1"/>
  <c r="U427" i="11" s="1"/>
  <c r="R406" i="11"/>
  <c r="S406" i="11" s="1"/>
  <c r="T406" i="11" s="1"/>
  <c r="U406" i="11" s="1"/>
  <c r="R385" i="11"/>
  <c r="S385" i="11" s="1"/>
  <c r="T385" i="11" s="1"/>
  <c r="U385" i="11" s="1"/>
  <c r="R363" i="11"/>
  <c r="S363" i="11" s="1"/>
  <c r="T363" i="11" s="1"/>
  <c r="U363" i="11" s="1"/>
  <c r="R321" i="11"/>
  <c r="S321" i="11" s="1"/>
  <c r="T321" i="11" s="1"/>
  <c r="U321" i="11" s="1"/>
  <c r="R299" i="11"/>
  <c r="S299" i="11" s="1"/>
  <c r="T299" i="11" s="1"/>
  <c r="U299" i="11" s="1"/>
  <c r="R257" i="11"/>
  <c r="S257" i="11" s="1"/>
  <c r="T257" i="11" s="1"/>
  <c r="U257" i="11" s="1"/>
  <c r="R597" i="11"/>
  <c r="S597" i="11" s="1"/>
  <c r="T597" i="11" s="1"/>
  <c r="U597" i="11" s="1"/>
  <c r="R554" i="11"/>
  <c r="S554" i="11" s="1"/>
  <c r="T554" i="11" s="1"/>
  <c r="R533" i="11"/>
  <c r="S533" i="11" s="1"/>
  <c r="T533" i="11" s="1"/>
  <c r="U533" i="11" s="1"/>
  <c r="R490" i="11"/>
  <c r="S490" i="11" s="1"/>
  <c r="T490" i="11" s="1"/>
  <c r="U490" i="11" s="1"/>
  <c r="R469" i="11"/>
  <c r="S469" i="11" s="1"/>
  <c r="T469" i="11" s="1"/>
  <c r="U469" i="11" s="1"/>
  <c r="R426" i="11"/>
  <c r="S426" i="11" s="1"/>
  <c r="T426" i="11" s="1"/>
  <c r="U426" i="11" s="1"/>
  <c r="R405" i="11"/>
  <c r="S405" i="11" s="1"/>
  <c r="T405" i="11" s="1"/>
  <c r="U405" i="11" s="1"/>
  <c r="R362" i="11"/>
  <c r="S362" i="11" s="1"/>
  <c r="T362" i="11" s="1"/>
  <c r="R341" i="11"/>
  <c r="S341" i="11" s="1"/>
  <c r="T341" i="11" s="1"/>
  <c r="U341" i="11" s="1"/>
  <c r="R319" i="11"/>
  <c r="S319" i="11" s="1"/>
  <c r="T319" i="11" s="1"/>
  <c r="R298" i="11"/>
  <c r="S298" i="11" s="1"/>
  <c r="T298" i="11" s="1"/>
  <c r="U298" i="11" s="1"/>
  <c r="R277" i="11"/>
  <c r="S277" i="11" s="1"/>
  <c r="T277" i="11" s="1"/>
  <c r="U277" i="11" s="1"/>
  <c r="R255" i="11"/>
  <c r="S255" i="11" s="1"/>
  <c r="T255" i="11" s="1"/>
  <c r="U255" i="11" s="1"/>
  <c r="R600" i="11"/>
  <c r="S600" i="11" s="1"/>
  <c r="T600" i="11" s="1"/>
  <c r="U600" i="11" s="1"/>
  <c r="R584" i="11"/>
  <c r="S584" i="11" s="1"/>
  <c r="T584" i="11" s="1"/>
  <c r="U584" i="11" s="1"/>
  <c r="R568" i="11"/>
  <c r="S568" i="11" s="1"/>
  <c r="T568" i="11" s="1"/>
  <c r="R552" i="11"/>
  <c r="S552" i="11" s="1"/>
  <c r="T552" i="11" s="1"/>
  <c r="U552" i="11" s="1"/>
  <c r="R536" i="11"/>
  <c r="S536" i="11" s="1"/>
  <c r="T536" i="11" s="1"/>
  <c r="U536" i="11" s="1"/>
  <c r="R520" i="11"/>
  <c r="S520" i="11" s="1"/>
  <c r="T520" i="11" s="1"/>
  <c r="U520" i="11" s="1"/>
  <c r="R504" i="11"/>
  <c r="S504" i="11" s="1"/>
  <c r="T504" i="11" s="1"/>
  <c r="R488" i="11"/>
  <c r="S488" i="11" s="1"/>
  <c r="T488" i="11" s="1"/>
  <c r="U488" i="11" s="1"/>
  <c r="R472" i="11"/>
  <c r="S472" i="11" s="1"/>
  <c r="T472" i="11" s="1"/>
  <c r="R456" i="11"/>
  <c r="S456" i="11" s="1"/>
  <c r="T456" i="11" s="1"/>
  <c r="U456" i="11" s="1"/>
  <c r="R440" i="11"/>
  <c r="S440" i="11" s="1"/>
  <c r="T440" i="11" s="1"/>
  <c r="U440" i="11" s="1"/>
  <c r="R424" i="11"/>
  <c r="S424" i="11" s="1"/>
  <c r="T424" i="11" s="1"/>
  <c r="U424" i="11" s="1"/>
  <c r="R408" i="11"/>
  <c r="S408" i="11" s="1"/>
  <c r="T408" i="11" s="1"/>
  <c r="R392" i="11"/>
  <c r="S392" i="11" s="1"/>
  <c r="T392" i="11" s="1"/>
  <c r="U392" i="11" s="1"/>
  <c r="R376" i="11"/>
  <c r="S376" i="11" s="1"/>
  <c r="T376" i="11" s="1"/>
  <c r="U376" i="11" s="1"/>
  <c r="R360" i="11"/>
  <c r="S360" i="11" s="1"/>
  <c r="T360" i="11" s="1"/>
  <c r="U360" i="11" s="1"/>
  <c r="R344" i="11"/>
  <c r="S344" i="11" s="1"/>
  <c r="T344" i="11" s="1"/>
  <c r="R328" i="11"/>
  <c r="S328" i="11" s="1"/>
  <c r="T328" i="11" s="1"/>
  <c r="U328" i="11" s="1"/>
  <c r="R312" i="11"/>
  <c r="S312" i="11" s="1"/>
  <c r="T312" i="11" s="1"/>
  <c r="U312" i="11" s="1"/>
  <c r="R296" i="11"/>
  <c r="S296" i="11" s="1"/>
  <c r="T296" i="11" s="1"/>
  <c r="U296" i="11" s="1"/>
  <c r="R280" i="11"/>
  <c r="S280" i="11" s="1"/>
  <c r="T280" i="11" s="1"/>
  <c r="U280" i="11" s="1"/>
  <c r="R264" i="11"/>
  <c r="S264" i="11" s="1"/>
  <c r="T264" i="11" s="1"/>
  <c r="U264" i="11" s="1"/>
  <c r="P275" i="9"/>
  <c r="O275" i="9"/>
  <c r="Q275" i="9" s="1"/>
  <c r="R275" i="9" s="1"/>
  <c r="S275" i="9" s="1"/>
  <c r="O426" i="9"/>
  <c r="Q426" i="9" s="1"/>
  <c r="R426" i="9" s="1"/>
  <c r="S426" i="9" s="1"/>
  <c r="P426" i="9"/>
  <c r="O456" i="9"/>
  <c r="Q456" i="9" s="1"/>
  <c r="R456" i="9" s="1"/>
  <c r="S456" i="9" s="1"/>
  <c r="P456" i="9"/>
  <c r="O414" i="9"/>
  <c r="Q414" i="9" s="1"/>
  <c r="R414" i="9" s="1"/>
  <c r="S414" i="9" s="1"/>
  <c r="P414" i="9"/>
  <c r="P307" i="9"/>
  <c r="O307" i="9"/>
  <c r="Q307" i="9" s="1"/>
  <c r="R307" i="9" s="1"/>
  <c r="S307" i="9" s="1"/>
  <c r="O522" i="9"/>
  <c r="Q522" i="9" s="1"/>
  <c r="R522" i="9" s="1"/>
  <c r="S522" i="9" s="1"/>
  <c r="P522" i="9"/>
  <c r="O408" i="9"/>
  <c r="Q408" i="9" s="1"/>
  <c r="R408" i="9" s="1"/>
  <c r="S408" i="9" s="1"/>
  <c r="P408" i="9"/>
  <c r="O462" i="9"/>
  <c r="Q462" i="9" s="1"/>
  <c r="R462" i="9" s="1"/>
  <c r="S462" i="9" s="1"/>
  <c r="P462" i="9"/>
  <c r="P467" i="9"/>
  <c r="O467" i="9"/>
  <c r="Q467" i="9" s="1"/>
  <c r="R467" i="9" s="1"/>
  <c r="S467" i="9" s="1"/>
  <c r="O536" i="9"/>
  <c r="Q536" i="9" s="1"/>
  <c r="R536" i="9" s="1"/>
  <c r="S536" i="9" s="1"/>
  <c r="P536" i="9"/>
  <c r="P323" i="9"/>
  <c r="O323" i="9"/>
  <c r="Q323" i="9" s="1"/>
  <c r="R323" i="9" s="1"/>
  <c r="S323" i="9" s="1"/>
  <c r="O554" i="9"/>
  <c r="Q554" i="9" s="1"/>
  <c r="R554" i="9" s="1"/>
  <c r="S554" i="9" s="1"/>
  <c r="P554" i="9"/>
  <c r="P435" i="9"/>
  <c r="O435" i="9"/>
  <c r="Q435" i="9" s="1"/>
  <c r="R435" i="9" s="1"/>
  <c r="S435" i="9" s="1"/>
  <c r="O312" i="9"/>
  <c r="Q312" i="9" s="1"/>
  <c r="R312" i="9" s="1"/>
  <c r="S312" i="9" s="1"/>
  <c r="P312" i="9"/>
  <c r="O542" i="9"/>
  <c r="Q542" i="9" s="1"/>
  <c r="R542" i="9" s="1"/>
  <c r="S542" i="9" s="1"/>
  <c r="P542" i="9"/>
  <c r="O546" i="9"/>
  <c r="Q546" i="9" s="1"/>
  <c r="R546" i="9" s="1"/>
  <c r="S546" i="9" s="1"/>
  <c r="P546" i="9"/>
  <c r="P419" i="9"/>
  <c r="O419" i="9"/>
  <c r="Q419" i="9" s="1"/>
  <c r="R419" i="9" s="1"/>
  <c r="S419" i="9" s="1"/>
  <c r="P403" i="9"/>
  <c r="O403" i="9"/>
  <c r="Q403" i="9" s="1"/>
  <c r="R403" i="9" s="1"/>
  <c r="S403" i="9" s="1"/>
  <c r="O586" i="9"/>
  <c r="Q586" i="9" s="1"/>
  <c r="R586" i="9" s="1"/>
  <c r="S586" i="9" s="1"/>
  <c r="P586" i="9"/>
  <c r="O472" i="9"/>
  <c r="Q472" i="9" s="1"/>
  <c r="R472" i="9" s="1"/>
  <c r="S472" i="9" s="1"/>
  <c r="P472" i="9"/>
  <c r="P371" i="9"/>
  <c r="O371" i="9"/>
  <c r="Q371" i="9" s="1"/>
  <c r="R371" i="9" s="1"/>
  <c r="S371" i="9" s="1"/>
  <c r="P451" i="9"/>
  <c r="O451" i="9"/>
  <c r="Q451" i="9" s="1"/>
  <c r="R451" i="9" s="1"/>
  <c r="S451" i="9" s="1"/>
  <c r="O376" i="9"/>
  <c r="Q376" i="9" s="1"/>
  <c r="R376" i="9" s="1"/>
  <c r="S376" i="9" s="1"/>
  <c r="P376" i="9"/>
  <c r="P339" i="9"/>
  <c r="O339" i="9"/>
  <c r="Q339" i="9" s="1"/>
  <c r="R339" i="9" s="1"/>
  <c r="S339" i="9" s="1"/>
  <c r="O520" i="9"/>
  <c r="Q520" i="9" s="1"/>
  <c r="R520" i="9" s="1"/>
  <c r="S520" i="9" s="1"/>
  <c r="P520" i="9"/>
  <c r="O344" i="9"/>
  <c r="Q344" i="9" s="1"/>
  <c r="R344" i="9" s="1"/>
  <c r="S344" i="9" s="1"/>
  <c r="P344" i="9"/>
  <c r="O538" i="9"/>
  <c r="Q538" i="9" s="1"/>
  <c r="R538" i="9" s="1"/>
  <c r="S538" i="9" s="1"/>
  <c r="P538" i="9"/>
  <c r="O424" i="9"/>
  <c r="Q424" i="9" s="1"/>
  <c r="R424" i="9" s="1"/>
  <c r="S424" i="9" s="1"/>
  <c r="P424" i="9"/>
  <c r="O494" i="9"/>
  <c r="Q494" i="9" s="1"/>
  <c r="R494" i="9" s="1"/>
  <c r="S494" i="9" s="1"/>
  <c r="P494" i="9"/>
  <c r="O410" i="9"/>
  <c r="Q410" i="9" s="1"/>
  <c r="R410" i="9" s="1"/>
  <c r="S410" i="9" s="1"/>
  <c r="P410" i="9"/>
  <c r="O440" i="9"/>
  <c r="Q440" i="9" s="1"/>
  <c r="R440" i="9" s="1"/>
  <c r="S440" i="9" s="1"/>
  <c r="P440" i="9"/>
  <c r="O446" i="9"/>
  <c r="Q446" i="9" s="1"/>
  <c r="R446" i="9" s="1"/>
  <c r="S446" i="9" s="1"/>
  <c r="P446" i="9"/>
  <c r="P515" i="9"/>
  <c r="O515" i="9"/>
  <c r="Q515" i="9" s="1"/>
  <c r="R515" i="9" s="1"/>
  <c r="S515" i="9" s="1"/>
  <c r="O574" i="9"/>
  <c r="Q574" i="9" s="1"/>
  <c r="R574" i="9" s="1"/>
  <c r="S574" i="9" s="1"/>
  <c r="P574" i="9"/>
  <c r="P463" i="9"/>
  <c r="O463" i="9"/>
  <c r="Q463" i="9" s="1"/>
  <c r="R463" i="9" s="1"/>
  <c r="S463" i="9" s="1"/>
  <c r="O584" i="9"/>
  <c r="Q584" i="9" s="1"/>
  <c r="R584" i="9" s="1"/>
  <c r="S584" i="9" s="1"/>
  <c r="P584" i="9"/>
  <c r="O442" i="9"/>
  <c r="Q442" i="9" s="1"/>
  <c r="R442" i="9" s="1"/>
  <c r="S442" i="9" s="1"/>
  <c r="P442" i="9"/>
  <c r="O506" i="9"/>
  <c r="Q506" i="9" s="1"/>
  <c r="R506" i="9" s="1"/>
  <c r="S506" i="9" s="1"/>
  <c r="P506" i="9"/>
  <c r="O526" i="9"/>
  <c r="Q526" i="9" s="1"/>
  <c r="R526" i="9" s="1"/>
  <c r="S526" i="9" s="1"/>
  <c r="P526" i="9"/>
  <c r="O602" i="9"/>
  <c r="Q602" i="9" s="1"/>
  <c r="R602" i="9" s="1"/>
  <c r="S602" i="9" s="1"/>
  <c r="P602" i="9"/>
  <c r="O488" i="9"/>
  <c r="Q488" i="9" s="1"/>
  <c r="R488" i="9" s="1"/>
  <c r="S488" i="9" s="1"/>
  <c r="P488" i="9"/>
  <c r="O360" i="9"/>
  <c r="Q360" i="9" s="1"/>
  <c r="R360" i="9" s="1"/>
  <c r="S360" i="9" s="1"/>
  <c r="P360" i="9"/>
  <c r="O558" i="9"/>
  <c r="Q558" i="9" s="1"/>
  <c r="R558" i="9" s="1"/>
  <c r="S558" i="9" s="1"/>
  <c r="P558" i="9"/>
  <c r="O552" i="9"/>
  <c r="Q552" i="9" s="1"/>
  <c r="R552" i="9" s="1"/>
  <c r="S552" i="9" s="1"/>
  <c r="P552" i="9"/>
  <c r="O504" i="9"/>
  <c r="Q504" i="9" s="1"/>
  <c r="R504" i="9" s="1"/>
  <c r="S504" i="9" s="1"/>
  <c r="P504" i="9"/>
  <c r="P531" i="9"/>
  <c r="O531" i="9"/>
  <c r="Q531" i="9" s="1"/>
  <c r="R531" i="9" s="1"/>
  <c r="S531" i="9" s="1"/>
  <c r="O600" i="9"/>
  <c r="Q600" i="9" s="1"/>
  <c r="R600" i="9" s="1"/>
  <c r="S600" i="9" s="1"/>
  <c r="P600" i="9"/>
  <c r="O590" i="9"/>
  <c r="Q590" i="9" s="1"/>
  <c r="R590" i="9" s="1"/>
  <c r="S590" i="9" s="1"/>
  <c r="P590" i="9"/>
  <c r="P563" i="9"/>
  <c r="O563" i="9"/>
  <c r="Q563" i="9" s="1"/>
  <c r="R563" i="9" s="1"/>
  <c r="S563" i="9" s="1"/>
  <c r="O568" i="9"/>
  <c r="Q568" i="9" s="1"/>
  <c r="R568" i="9" s="1"/>
  <c r="S568" i="9" s="1"/>
  <c r="P568" i="9"/>
  <c r="O510" i="9"/>
  <c r="Q510" i="9" s="1"/>
  <c r="R510" i="9" s="1"/>
  <c r="S510" i="9" s="1"/>
  <c r="P510" i="9"/>
  <c r="O392" i="9"/>
  <c r="Q392" i="9" s="1"/>
  <c r="R392" i="9" s="1"/>
  <c r="S392" i="9" s="1"/>
  <c r="P392" i="9"/>
  <c r="P579" i="9"/>
  <c r="O579" i="9"/>
  <c r="Q579" i="9" s="1"/>
  <c r="R579" i="9" s="1"/>
  <c r="S579" i="9" s="1"/>
  <c r="O466" i="9"/>
  <c r="Q466" i="9" s="1"/>
  <c r="R466" i="9" s="1"/>
  <c r="S466" i="9" s="1"/>
  <c r="P466" i="9"/>
  <c r="O450" i="9"/>
  <c r="Q450" i="9" s="1"/>
  <c r="R450" i="9" s="1"/>
  <c r="S450" i="9" s="1"/>
  <c r="P450" i="9"/>
  <c r="O328" i="9"/>
  <c r="Q328" i="9" s="1"/>
  <c r="R328" i="9" s="1"/>
  <c r="S328" i="9" s="1"/>
  <c r="P328" i="9"/>
  <c r="P499" i="9"/>
  <c r="O499" i="9"/>
  <c r="Q499" i="9" s="1"/>
  <c r="R499" i="9" s="1"/>
  <c r="S499" i="9" s="1"/>
  <c r="O458" i="9"/>
  <c r="Q458" i="9" s="1"/>
  <c r="R458" i="9" s="1"/>
  <c r="S458" i="9" s="1"/>
  <c r="P458" i="9"/>
  <c r="O474" i="9"/>
  <c r="Q474" i="9" s="1"/>
  <c r="R474" i="9" s="1"/>
  <c r="S474" i="9" s="1"/>
  <c r="P474" i="9"/>
  <c r="O490" i="9"/>
  <c r="Q490" i="9" s="1"/>
  <c r="R490" i="9" s="1"/>
  <c r="S490" i="9" s="1"/>
  <c r="P490" i="9"/>
  <c r="P595" i="9"/>
  <c r="O595" i="9"/>
  <c r="Q595" i="9" s="1"/>
  <c r="R595" i="9" s="1"/>
  <c r="S595" i="9" s="1"/>
  <c r="O482" i="9"/>
  <c r="Q482" i="9" s="1"/>
  <c r="R482" i="9" s="1"/>
  <c r="S482" i="9" s="1"/>
  <c r="P482" i="9"/>
  <c r="O478" i="9"/>
  <c r="Q478" i="9" s="1"/>
  <c r="R478" i="9" s="1"/>
  <c r="S478" i="9" s="1"/>
  <c r="P478" i="9"/>
  <c r="O570" i="9"/>
  <c r="Q570" i="9" s="1"/>
  <c r="R570" i="9" s="1"/>
  <c r="S570" i="9" s="1"/>
  <c r="P570" i="9"/>
  <c r="O578" i="9"/>
  <c r="Q578" i="9" s="1"/>
  <c r="R578" i="9" s="1"/>
  <c r="S578" i="9" s="1"/>
  <c r="P578" i="9"/>
  <c r="P559" i="9"/>
  <c r="O559" i="9"/>
  <c r="Q559" i="9" s="1"/>
  <c r="R559" i="9" s="1"/>
  <c r="S559" i="9" s="1"/>
  <c r="O296" i="9"/>
  <c r="Q296" i="9" s="1"/>
  <c r="R296" i="9" s="1"/>
  <c r="S296" i="9" s="1"/>
  <c r="P296" i="9"/>
  <c r="O430" i="9"/>
  <c r="Q430" i="9" s="1"/>
  <c r="R430" i="9" s="1"/>
  <c r="S430" i="9" s="1"/>
  <c r="P430" i="9"/>
  <c r="B4" i="9"/>
  <c r="C4" i="9" s="1"/>
  <c r="D4" i="9" s="1"/>
  <c r="C4" i="11"/>
  <c r="C3" i="81"/>
  <c r="D4" i="81"/>
  <c r="R278" i="11"/>
  <c r="S278" i="11" s="1"/>
  <c r="T278" i="11" s="1"/>
  <c r="R254" i="11"/>
  <c r="S254" i="11" s="1"/>
  <c r="T254" i="11" s="1"/>
  <c r="R287" i="11"/>
  <c r="S287" i="11" s="1"/>
  <c r="T287" i="11" s="1"/>
  <c r="R423" i="11"/>
  <c r="S423" i="11" s="1"/>
  <c r="T423" i="11" s="1"/>
  <c r="R402" i="11"/>
  <c r="S402" i="11" s="1"/>
  <c r="T402" i="11" s="1"/>
  <c r="R371" i="11"/>
  <c r="S371" i="11" s="1"/>
  <c r="T371" i="11" s="1"/>
  <c r="R499" i="11"/>
  <c r="S499" i="11" s="1"/>
  <c r="T499" i="11" s="1"/>
  <c r="R310" i="11"/>
  <c r="S310" i="11" s="1"/>
  <c r="T310" i="11" s="1"/>
  <c r="R478" i="11"/>
  <c r="S478" i="11" s="1"/>
  <c r="T478" i="11" s="1"/>
  <c r="R575" i="11"/>
  <c r="S575" i="11" s="1"/>
  <c r="T575" i="11" s="1"/>
  <c r="R262" i="11"/>
  <c r="S262" i="11" s="1"/>
  <c r="T262" i="11" s="1"/>
  <c r="R450" i="11"/>
  <c r="S450" i="11" s="1"/>
  <c r="T450" i="11" s="1"/>
  <c r="R419" i="11"/>
  <c r="S419" i="11" s="1"/>
  <c r="T419" i="11" s="1"/>
  <c r="R547" i="11"/>
  <c r="S547" i="11" s="1"/>
  <c r="T547" i="11" s="1"/>
  <c r="R266" i="11"/>
  <c r="S266" i="11" s="1"/>
  <c r="T266" i="11" s="1"/>
  <c r="R523" i="11"/>
  <c r="S523" i="11" s="1"/>
  <c r="T523" i="11" s="1"/>
  <c r="R342" i="11"/>
  <c r="S342" i="11" s="1"/>
  <c r="T342" i="11" s="1"/>
  <c r="R327" i="11"/>
  <c r="S327" i="11" s="1"/>
  <c r="T327" i="11" s="1"/>
  <c r="R446" i="11"/>
  <c r="S446" i="11" s="1"/>
  <c r="T446" i="11" s="1"/>
  <c r="R479" i="11"/>
  <c r="S479" i="11" s="1"/>
  <c r="T479" i="11" s="1"/>
  <c r="R283" i="11"/>
  <c r="S283" i="11" s="1"/>
  <c r="T283" i="11" s="1"/>
  <c r="R551" i="11"/>
  <c r="S551" i="11" s="1"/>
  <c r="T551" i="11" s="1"/>
  <c r="R454" i="11"/>
  <c r="S454" i="11" s="1"/>
  <c r="T454" i="11" s="1"/>
  <c r="R463" i="11"/>
  <c r="S463" i="11" s="1"/>
  <c r="T463" i="11" s="1"/>
  <c r="R434" i="11"/>
  <c r="S434" i="11" s="1"/>
  <c r="T434" i="11" s="1"/>
  <c r="R403" i="11"/>
  <c r="S403" i="11" s="1"/>
  <c r="T403" i="11" s="1"/>
  <c r="R467" i="11"/>
  <c r="S467" i="11" s="1"/>
  <c r="T467" i="11" s="1"/>
  <c r="R595" i="11"/>
  <c r="S595" i="11" s="1"/>
  <c r="T595" i="11" s="1"/>
  <c r="R519" i="11"/>
  <c r="S519" i="11" s="1"/>
  <c r="T519" i="11" s="1"/>
  <c r="R407" i="11"/>
  <c r="S407" i="11" s="1"/>
  <c r="T407" i="11" s="1"/>
  <c r="R383" i="11"/>
  <c r="S383" i="11" s="1"/>
  <c r="T383" i="11" s="1"/>
  <c r="R511" i="11"/>
  <c r="S511" i="11" s="1"/>
  <c r="T511" i="11" s="1"/>
  <c r="R395" i="11"/>
  <c r="S395" i="11" s="1"/>
  <c r="T395" i="11" s="1"/>
  <c r="R599" i="11"/>
  <c r="S599" i="11" s="1"/>
  <c r="T599" i="11" s="1"/>
  <c r="R311" i="11"/>
  <c r="S311" i="11" s="1"/>
  <c r="T311" i="11" s="1"/>
  <c r="R366" i="11"/>
  <c r="S366" i="11" s="1"/>
  <c r="T366" i="11" s="1"/>
  <c r="R435" i="11"/>
  <c r="S435" i="11" s="1"/>
  <c r="T435" i="11" s="1"/>
  <c r="R563" i="11"/>
  <c r="S563" i="11" s="1"/>
  <c r="T563" i="11" s="1"/>
  <c r="R279" i="11"/>
  <c r="S279" i="11" s="1"/>
  <c r="T279" i="11" s="1"/>
  <c r="R294" i="11"/>
  <c r="S294" i="11" s="1"/>
  <c r="T294" i="11" s="1"/>
  <c r="R590" i="11"/>
  <c r="S590" i="11" s="1"/>
  <c r="T590" i="11" s="1"/>
  <c r="R258" i="11"/>
  <c r="S258" i="11" s="1"/>
  <c r="T258" i="11" s="1"/>
  <c r="R386" i="11"/>
  <c r="S386" i="11" s="1"/>
  <c r="T386" i="11" s="1"/>
  <c r="R355" i="11"/>
  <c r="S355" i="11" s="1"/>
  <c r="T355" i="11" s="1"/>
  <c r="R483" i="11"/>
  <c r="S483" i="11" s="1"/>
  <c r="T483" i="11" s="1"/>
  <c r="R470" i="11"/>
  <c r="S470" i="11" s="1"/>
  <c r="T470" i="11" s="1"/>
  <c r="R502" i="11"/>
  <c r="S502" i="11" s="1"/>
  <c r="T502" i="11" s="1"/>
  <c r="R390" i="11"/>
  <c r="S390" i="11" s="1"/>
  <c r="T390" i="11" s="1"/>
  <c r="R526" i="11"/>
  <c r="S526" i="11" s="1"/>
  <c r="T526" i="11" s="1"/>
  <c r="R303" i="11"/>
  <c r="S303" i="11" s="1"/>
  <c r="T303" i="11" s="1"/>
  <c r="R418" i="11"/>
  <c r="S418" i="11" s="1"/>
  <c r="T418" i="11" s="1"/>
  <c r="R482" i="11"/>
  <c r="S482" i="11" s="1"/>
  <c r="T482" i="11" s="1"/>
  <c r="R323" i="11"/>
  <c r="S323" i="11" s="1"/>
  <c r="T323" i="11" s="1"/>
  <c r="R542" i="11"/>
  <c r="S542" i="11" s="1"/>
  <c r="T542" i="11" s="1"/>
  <c r="R394" i="11"/>
  <c r="S394" i="11" s="1"/>
  <c r="T394" i="11" s="1"/>
  <c r="R459" i="11"/>
  <c r="S459" i="11" s="1"/>
  <c r="T459" i="11" s="1"/>
  <c r="R587" i="11"/>
  <c r="S587" i="11" s="1"/>
  <c r="T587" i="11" s="1"/>
  <c r="T562" i="9"/>
  <c r="T518" i="9"/>
  <c r="T269" i="9"/>
  <c r="T561" i="9"/>
  <c r="T555" i="9"/>
  <c r="A108" i="11"/>
  <c r="A108" i="9"/>
  <c r="T519" i="9" l="1"/>
  <c r="T601" i="9"/>
  <c r="T401" i="9"/>
  <c r="T441" i="9"/>
  <c r="T473" i="9"/>
  <c r="T319" i="9"/>
  <c r="T405" i="9"/>
  <c r="T540" i="9"/>
  <c r="T445" i="9"/>
  <c r="T573" i="9"/>
  <c r="T503" i="9"/>
  <c r="T551" i="9"/>
  <c r="T583" i="9"/>
  <c r="T315" i="9"/>
  <c r="T537" i="9"/>
  <c r="M7" i="9"/>
  <c r="N7" i="11"/>
  <c r="O7" i="11" s="1"/>
  <c r="L9" i="81"/>
  <c r="K8" i="81"/>
  <c r="M8" i="81" s="1"/>
  <c r="N8" i="81" s="1"/>
  <c r="O8" i="81" s="1"/>
  <c r="J8" i="81" s="1"/>
  <c r="D4" i="11"/>
  <c r="E4" i="11"/>
  <c r="U367" i="11"/>
  <c r="T398" i="9"/>
  <c r="T569" i="9"/>
  <c r="T277" i="9"/>
  <c r="T480" i="9"/>
  <c r="U344" i="11"/>
  <c r="U408" i="11"/>
  <c r="U472" i="11"/>
  <c r="U504" i="11"/>
  <c r="U568" i="11"/>
  <c r="U510" i="11"/>
  <c r="U535" i="11"/>
  <c r="U348" i="11"/>
  <c r="U444" i="11"/>
  <c r="U476" i="11"/>
  <c r="U508" i="11"/>
  <c r="U540" i="11"/>
  <c r="U495" i="11"/>
  <c r="U538" i="11"/>
  <c r="U352" i="11"/>
  <c r="U384" i="11"/>
  <c r="U480" i="11"/>
  <c r="U512" i="11"/>
  <c r="U566" i="11"/>
  <c r="U295" i="11"/>
  <c r="U276" i="11"/>
  <c r="U404" i="11"/>
  <c r="U436" i="11"/>
  <c r="U532" i="11"/>
  <c r="U564" i="11"/>
  <c r="U335" i="11"/>
  <c r="U286" i="11"/>
  <c r="U487" i="11"/>
  <c r="T567" i="9"/>
  <c r="T273" i="9"/>
  <c r="T358" i="9"/>
  <c r="T505" i="9"/>
  <c r="T362" i="9"/>
  <c r="T444" i="9"/>
  <c r="T299" i="9"/>
  <c r="U554" i="11"/>
  <c r="U319" i="11"/>
  <c r="U362" i="11"/>
  <c r="R4" i="11"/>
  <c r="P4" i="9"/>
  <c r="O4" i="9"/>
  <c r="E3" i="81"/>
  <c r="F3" i="81" s="1"/>
  <c r="G3" i="81" s="1"/>
  <c r="C4" i="81"/>
  <c r="D5" i="81"/>
  <c r="U306" i="11"/>
  <c r="U555" i="11"/>
  <c r="U447" i="11"/>
  <c r="U563" i="11"/>
  <c r="U530" i="11"/>
  <c r="U366" i="11"/>
  <c r="U438" i="11"/>
  <c r="U266" i="11"/>
  <c r="U310" i="11"/>
  <c r="U274" i="11"/>
  <c r="U375" i="11"/>
  <c r="U470" i="11"/>
  <c r="U355" i="11"/>
  <c r="U386" i="11"/>
  <c r="U590" i="11"/>
  <c r="U491" i="11"/>
  <c r="U511" i="11"/>
  <c r="U414" i="11"/>
  <c r="U519" i="11"/>
  <c r="U531" i="11"/>
  <c r="U403" i="11"/>
  <c r="U434" i="11"/>
  <c r="U591" i="11"/>
  <c r="U302" i="11"/>
  <c r="U439" i="11"/>
  <c r="U347" i="11"/>
  <c r="U446" i="11"/>
  <c r="U471" i="11"/>
  <c r="U523" i="11"/>
  <c r="U458" i="11"/>
  <c r="U547" i="11"/>
  <c r="U578" i="11"/>
  <c r="U478" i="11"/>
  <c r="U499" i="11"/>
  <c r="U402" i="11"/>
  <c r="U315" i="11"/>
  <c r="U254" i="11"/>
  <c r="U522" i="11"/>
  <c r="U542" i="11"/>
  <c r="U259" i="11"/>
  <c r="U482" i="11"/>
  <c r="U303" i="11"/>
  <c r="U398" i="11"/>
  <c r="U390" i="11"/>
  <c r="U459" i="11"/>
  <c r="U394" i="11"/>
  <c r="U323" i="11"/>
  <c r="U546" i="11"/>
  <c r="U418" i="11"/>
  <c r="U526" i="11"/>
  <c r="U270" i="11"/>
  <c r="U502" i="11"/>
  <c r="U359" i="11"/>
  <c r="U483" i="11"/>
  <c r="U514" i="11"/>
  <c r="U350" i="11"/>
  <c r="U279" i="11"/>
  <c r="U435" i="11"/>
  <c r="U527" i="11"/>
  <c r="U311" i="11"/>
  <c r="U599" i="11"/>
  <c r="U290" i="11"/>
  <c r="U587" i="11"/>
  <c r="U354" i="11"/>
  <c r="U294" i="11"/>
  <c r="U395" i="11"/>
  <c r="U383" i="11"/>
  <c r="U407" i="11"/>
  <c r="U595" i="11"/>
  <c r="U467" i="11"/>
  <c r="U562" i="11"/>
  <c r="U463" i="11"/>
  <c r="U454" i="11"/>
  <c r="U551" i="11"/>
  <c r="U283" i="11"/>
  <c r="U479" i="11"/>
  <c r="U318" i="11"/>
  <c r="U327" i="11"/>
  <c r="U586" i="11"/>
  <c r="U419" i="11"/>
  <c r="U450" i="11"/>
  <c r="U334" i="11"/>
  <c r="U575" i="11"/>
  <c r="U371" i="11"/>
  <c r="U423" i="11"/>
  <c r="U287" i="11"/>
  <c r="U343" i="11"/>
  <c r="U258" i="11"/>
  <c r="U330" i="11"/>
  <c r="U342" i="11"/>
  <c r="U322" i="11"/>
  <c r="U262" i="11"/>
  <c r="U326" i="11"/>
  <c r="U278" i="11"/>
  <c r="T554" i="9"/>
  <c r="T499" i="9"/>
  <c r="T328" i="9"/>
  <c r="T450" i="9"/>
  <c r="T494" i="9"/>
  <c r="T482" i="9"/>
  <c r="T595" i="9"/>
  <c r="T344" i="9"/>
  <c r="T600" i="9"/>
  <c r="T504" i="9"/>
  <c r="T426" i="9"/>
  <c r="T586" i="9"/>
  <c r="T574" i="9"/>
  <c r="T463" i="9"/>
  <c r="T430" i="9"/>
  <c r="T446" i="9"/>
  <c r="T579" i="9"/>
  <c r="T414" i="9"/>
  <c r="T474" i="9"/>
  <c r="T360" i="9"/>
  <c r="T506" i="9"/>
  <c r="T296" i="9"/>
  <c r="T578" i="9"/>
  <c r="T410" i="9"/>
  <c r="T408" i="9"/>
  <c r="T307" i="9"/>
  <c r="T568" i="9"/>
  <c r="T456" i="9"/>
  <c r="T376" i="9"/>
  <c r="T371" i="9"/>
  <c r="T488" i="9"/>
  <c r="T526" i="9"/>
  <c r="T312" i="9"/>
  <c r="T458" i="9"/>
  <c r="T323" i="9"/>
  <c r="T536" i="9"/>
  <c r="T467" i="9"/>
  <c r="T478" i="9"/>
  <c r="T424" i="9"/>
  <c r="T538" i="9"/>
  <c r="T490" i="9"/>
  <c r="T520" i="9"/>
  <c r="T531" i="9"/>
  <c r="T552" i="9"/>
  <c r="T472" i="9"/>
  <c r="T403" i="9"/>
  <c r="T584" i="9"/>
  <c r="T419" i="9"/>
  <c r="T515" i="9"/>
  <c r="T559" i="9"/>
  <c r="T466" i="9"/>
  <c r="T392" i="9"/>
  <c r="T590" i="9"/>
  <c r="T558" i="9"/>
  <c r="T546" i="9"/>
  <c r="T442" i="9"/>
  <c r="T440" i="9"/>
  <c r="T570" i="9"/>
  <c r="T462" i="9"/>
  <c r="T522" i="9"/>
  <c r="T510" i="9"/>
  <c r="T563" i="9"/>
  <c r="T339" i="9"/>
  <c r="T451" i="9"/>
  <c r="T275" i="9"/>
  <c r="T602" i="9"/>
  <c r="T542" i="9"/>
  <c r="T435" i="9"/>
  <c r="E4" i="9"/>
  <c r="A109" i="11"/>
  <c r="A109" i="9"/>
  <c r="N8" i="11" l="1"/>
  <c r="O8" i="11" s="1"/>
  <c r="M8" i="9"/>
  <c r="P7" i="11"/>
  <c r="Q7" i="11"/>
  <c r="F4" i="11"/>
  <c r="G4" i="11" s="1"/>
  <c r="H4" i="11" s="1"/>
  <c r="I4" i="11" s="1"/>
  <c r="L10" i="81"/>
  <c r="K9" i="81"/>
  <c r="M9" i="81" s="1"/>
  <c r="N9" i="81" s="1"/>
  <c r="O9" i="81" s="1"/>
  <c r="J9" i="81" s="1"/>
  <c r="Q4" i="9"/>
  <c r="R4" i="9" s="1"/>
  <c r="S4" i="9" s="1"/>
  <c r="T4" i="9" s="1"/>
  <c r="S4" i="11"/>
  <c r="T4" i="11" s="1"/>
  <c r="U4" i="11" s="1"/>
  <c r="E4" i="81"/>
  <c r="F4" i="81" s="1"/>
  <c r="G4" i="81" s="1"/>
  <c r="C5" i="81"/>
  <c r="D6" i="81"/>
  <c r="F4" i="9"/>
  <c r="A110" i="11"/>
  <c r="A110" i="9"/>
  <c r="B4" i="81" l="1"/>
  <c r="B5" i="11" s="1"/>
  <c r="C5" i="11" s="1"/>
  <c r="P8" i="11"/>
  <c r="Q8" i="11"/>
  <c r="M9" i="9"/>
  <c r="N9" i="11"/>
  <c r="O9" i="11" s="1"/>
  <c r="L11" i="81"/>
  <c r="K10" i="81"/>
  <c r="M10" i="81" s="1"/>
  <c r="N10" i="81" s="1"/>
  <c r="O10" i="81" s="1"/>
  <c r="J10" i="81" s="1"/>
  <c r="N5" i="9"/>
  <c r="G4" i="9"/>
  <c r="H4" i="9" s="1"/>
  <c r="I4" i="9" s="1"/>
  <c r="E5" i="81"/>
  <c r="F5" i="81" s="1"/>
  <c r="G5" i="81" s="1"/>
  <c r="C6" i="81"/>
  <c r="D7" i="81"/>
  <c r="A111" i="11"/>
  <c r="A111" i="9"/>
  <c r="B5" i="9" l="1"/>
  <c r="C5" i="9" s="1"/>
  <c r="D5" i="9" s="1"/>
  <c r="B5" i="81"/>
  <c r="B6" i="11" s="1"/>
  <c r="C6" i="11" s="1"/>
  <c r="N10" i="11"/>
  <c r="O10" i="11" s="1"/>
  <c r="M10" i="9"/>
  <c r="Q9" i="11"/>
  <c r="P9" i="11"/>
  <c r="L12" i="81"/>
  <c r="K11" i="81"/>
  <c r="M11" i="81" s="1"/>
  <c r="N11" i="81" s="1"/>
  <c r="O11" i="81" s="1"/>
  <c r="J11" i="81" s="1"/>
  <c r="D5" i="11"/>
  <c r="E5" i="11"/>
  <c r="N6" i="9"/>
  <c r="O5" i="9"/>
  <c r="P5" i="9"/>
  <c r="E6" i="81"/>
  <c r="F6" i="81" s="1"/>
  <c r="G6" i="81" s="1"/>
  <c r="C7" i="81"/>
  <c r="D8" i="81"/>
  <c r="A112" i="11"/>
  <c r="A112" i="9"/>
  <c r="E5" i="9" l="1"/>
  <c r="F5" i="9" s="1"/>
  <c r="G5" i="9" s="1"/>
  <c r="H5" i="9" s="1"/>
  <c r="I5" i="9" s="1"/>
  <c r="F5" i="11"/>
  <c r="G5" i="11" s="1"/>
  <c r="H5" i="11" s="1"/>
  <c r="I5" i="11" s="1"/>
  <c r="J5" i="11" s="1"/>
  <c r="B6" i="9"/>
  <c r="C6" i="9" s="1"/>
  <c r="D6" i="9" s="1"/>
  <c r="B6" i="81"/>
  <c r="B7" i="11" s="1"/>
  <c r="C7" i="11" s="1"/>
  <c r="Q10" i="11"/>
  <c r="P10" i="11"/>
  <c r="N11" i="11"/>
  <c r="O11" i="11" s="1"/>
  <c r="M11" i="9"/>
  <c r="L13" i="81"/>
  <c r="K12" i="81"/>
  <c r="M12" i="81" s="1"/>
  <c r="N12" i="81" s="1"/>
  <c r="O12" i="81" s="1"/>
  <c r="J12" i="81" s="1"/>
  <c r="D6" i="11"/>
  <c r="E6" i="11"/>
  <c r="Q5" i="9"/>
  <c r="R5" i="9" s="1"/>
  <c r="S5" i="9" s="1"/>
  <c r="T5" i="9" s="1"/>
  <c r="N7" i="9"/>
  <c r="O6" i="9"/>
  <c r="P6" i="9"/>
  <c r="R5" i="11"/>
  <c r="E7" i="81"/>
  <c r="F7" i="81" s="1"/>
  <c r="G7" i="81" s="1"/>
  <c r="C8" i="81"/>
  <c r="D9" i="81"/>
  <c r="A113" i="11"/>
  <c r="A113" i="9"/>
  <c r="B7" i="9" l="1"/>
  <c r="C7" i="9" s="1"/>
  <c r="D7" i="9" s="1"/>
  <c r="E6" i="9"/>
  <c r="F6" i="9" s="1"/>
  <c r="B7" i="81"/>
  <c r="B8" i="11" s="1"/>
  <c r="C8" i="11" s="1"/>
  <c r="N12" i="11"/>
  <c r="O12" i="11" s="1"/>
  <c r="M12" i="9"/>
  <c r="P11" i="11"/>
  <c r="Q11" i="11"/>
  <c r="F6" i="11"/>
  <c r="G6" i="11" s="1"/>
  <c r="H6" i="11" s="1"/>
  <c r="I6" i="11" s="1"/>
  <c r="J6" i="11" s="1"/>
  <c r="L14" i="81"/>
  <c r="K13" i="81"/>
  <c r="M13" i="81" s="1"/>
  <c r="N13" i="81" s="1"/>
  <c r="O13" i="81" s="1"/>
  <c r="J13" i="81" s="1"/>
  <c r="D7" i="11"/>
  <c r="E7" i="11"/>
  <c r="Q6" i="9"/>
  <c r="R6" i="9" s="1"/>
  <c r="S6" i="9" s="1"/>
  <c r="T6" i="9" s="1"/>
  <c r="R6" i="11"/>
  <c r="O7" i="9"/>
  <c r="P7" i="9"/>
  <c r="S5" i="11"/>
  <c r="T5" i="11" s="1"/>
  <c r="U5" i="11" s="1"/>
  <c r="N8" i="9"/>
  <c r="E8" i="81"/>
  <c r="F8" i="81" s="1"/>
  <c r="G8" i="81" s="1"/>
  <c r="C9" i="81"/>
  <c r="D10" i="81"/>
  <c r="A114" i="11"/>
  <c r="A114" i="9"/>
  <c r="E7" i="9" l="1"/>
  <c r="F7" i="9" s="1"/>
  <c r="B8" i="9"/>
  <c r="C8" i="9" s="1"/>
  <c r="E8" i="9" s="1"/>
  <c r="B8" i="81"/>
  <c r="B9" i="11" s="1"/>
  <c r="C9" i="11" s="1"/>
  <c r="P12" i="11"/>
  <c r="Q12" i="11"/>
  <c r="N13" i="11"/>
  <c r="O13" i="11" s="1"/>
  <c r="M13" i="9"/>
  <c r="F7" i="11"/>
  <c r="G7" i="11" s="1"/>
  <c r="H7" i="11" s="1"/>
  <c r="I7" i="11" s="1"/>
  <c r="J7" i="11" s="1"/>
  <c r="L15" i="81"/>
  <c r="K14" i="81"/>
  <c r="M14" i="81" s="1"/>
  <c r="N14" i="81" s="1"/>
  <c r="O14" i="81" s="1"/>
  <c r="J14" i="81" s="1"/>
  <c r="D8" i="11"/>
  <c r="E8" i="11"/>
  <c r="R7" i="11"/>
  <c r="S7" i="11" s="1"/>
  <c r="T7" i="11" s="1"/>
  <c r="U7" i="11" s="1"/>
  <c r="Q7" i="9"/>
  <c r="R7" i="9" s="1"/>
  <c r="S7" i="9" s="1"/>
  <c r="T7" i="9" s="1"/>
  <c r="S6" i="11"/>
  <c r="T6" i="11" s="1"/>
  <c r="U6" i="11" s="1"/>
  <c r="N9" i="9"/>
  <c r="O8" i="9"/>
  <c r="P8" i="9"/>
  <c r="G6" i="9"/>
  <c r="H6" i="9" s="1"/>
  <c r="I6" i="9" s="1"/>
  <c r="E9" i="81"/>
  <c r="F9" i="81" s="1"/>
  <c r="G9" i="81" s="1"/>
  <c r="C10" i="81"/>
  <c r="D11" i="81"/>
  <c r="A115" i="11"/>
  <c r="A115" i="9"/>
  <c r="B9" i="9" l="1"/>
  <c r="C9" i="9" s="1"/>
  <c r="E9" i="9" s="1"/>
  <c r="D8" i="9"/>
  <c r="F8" i="9" s="1"/>
  <c r="G8" i="9" s="1"/>
  <c r="H8" i="9" s="1"/>
  <c r="I8" i="9" s="1"/>
  <c r="F8" i="11"/>
  <c r="G8" i="11" s="1"/>
  <c r="H8" i="11" s="1"/>
  <c r="I8" i="11" s="1"/>
  <c r="J8" i="11" s="1"/>
  <c r="B9" i="81"/>
  <c r="B10" i="11" s="1"/>
  <c r="C10" i="11" s="1"/>
  <c r="N14" i="11"/>
  <c r="O14" i="11" s="1"/>
  <c r="M14" i="9"/>
  <c r="Q13" i="11"/>
  <c r="P13" i="11"/>
  <c r="L16" i="81"/>
  <c r="K15" i="81"/>
  <c r="M15" i="81" s="1"/>
  <c r="N15" i="81" s="1"/>
  <c r="O15" i="81" s="1"/>
  <c r="J15" i="81" s="1"/>
  <c r="D9" i="11"/>
  <c r="E9" i="11"/>
  <c r="N10" i="9"/>
  <c r="R8" i="11"/>
  <c r="Q8" i="9"/>
  <c r="R8" i="9" s="1"/>
  <c r="S8" i="9" s="1"/>
  <c r="T8" i="9" s="1"/>
  <c r="P9" i="9"/>
  <c r="O9" i="9"/>
  <c r="G7" i="9"/>
  <c r="H7" i="9" s="1"/>
  <c r="I7" i="9" s="1"/>
  <c r="E10" i="81"/>
  <c r="F10" i="81" s="1"/>
  <c r="G10" i="81" s="1"/>
  <c r="C11" i="81"/>
  <c r="D12" i="81"/>
  <c r="A116" i="11"/>
  <c r="A116" i="9"/>
  <c r="D9" i="9" l="1"/>
  <c r="F9" i="9" s="1"/>
  <c r="G9" i="9" s="1"/>
  <c r="H9" i="9" s="1"/>
  <c r="I9" i="9" s="1"/>
  <c r="B10" i="9"/>
  <c r="C10" i="9" s="1"/>
  <c r="D10" i="9" s="1"/>
  <c r="B10" i="81"/>
  <c r="B11" i="11" s="1"/>
  <c r="C11" i="11" s="1"/>
  <c r="P14" i="11"/>
  <c r="Q14" i="11"/>
  <c r="M15" i="9"/>
  <c r="N15" i="11"/>
  <c r="O15" i="11" s="1"/>
  <c r="F9" i="11"/>
  <c r="G9" i="11" s="1"/>
  <c r="H9" i="11" s="1"/>
  <c r="I9" i="11" s="1"/>
  <c r="J9" i="11" s="1"/>
  <c r="L17" i="81"/>
  <c r="K16" i="81"/>
  <c r="M16" i="81" s="1"/>
  <c r="N16" i="81" s="1"/>
  <c r="O16" i="81" s="1"/>
  <c r="J16" i="81" s="1"/>
  <c r="D10" i="11"/>
  <c r="E10" i="11"/>
  <c r="Q9" i="9"/>
  <c r="R9" i="9" s="1"/>
  <c r="S9" i="9" s="1"/>
  <c r="T9" i="9" s="1"/>
  <c r="R9" i="11"/>
  <c r="S9" i="11" s="1"/>
  <c r="T9" i="11" s="1"/>
  <c r="U9" i="11" s="1"/>
  <c r="S8" i="11"/>
  <c r="T8" i="11" s="1"/>
  <c r="U8" i="11" s="1"/>
  <c r="P10" i="9"/>
  <c r="O10" i="9"/>
  <c r="N11" i="9"/>
  <c r="E11" i="81"/>
  <c r="F11" i="81" s="1"/>
  <c r="G11" i="81" s="1"/>
  <c r="C12" i="81"/>
  <c r="D13" i="81"/>
  <c r="A117" i="11"/>
  <c r="A117" i="9"/>
  <c r="E10" i="9" l="1"/>
  <c r="F10" i="9" s="1"/>
  <c r="G10" i="9" s="1"/>
  <c r="H10" i="9" s="1"/>
  <c r="I10" i="9" s="1"/>
  <c r="B11" i="9"/>
  <c r="C11" i="9" s="1"/>
  <c r="D11" i="9" s="1"/>
  <c r="B11" i="81"/>
  <c r="M16" i="9"/>
  <c r="N16" i="11"/>
  <c r="O16" i="11" s="1"/>
  <c r="Q15" i="11"/>
  <c r="P15" i="11"/>
  <c r="F10" i="11"/>
  <c r="G10" i="11" s="1"/>
  <c r="H10" i="11" s="1"/>
  <c r="I10" i="11" s="1"/>
  <c r="J10" i="11" s="1"/>
  <c r="L18" i="81"/>
  <c r="K17" i="81"/>
  <c r="M17" i="81" s="1"/>
  <c r="N17" i="81" s="1"/>
  <c r="O17" i="81" s="1"/>
  <c r="J17" i="81" s="1"/>
  <c r="D11" i="11"/>
  <c r="E11" i="11"/>
  <c r="Q10" i="9"/>
  <c r="R10" i="9" s="1"/>
  <c r="S10" i="9" s="1"/>
  <c r="T10" i="9" s="1"/>
  <c r="N12" i="9"/>
  <c r="O11" i="9"/>
  <c r="P11" i="9"/>
  <c r="R10" i="11"/>
  <c r="E12" i="81"/>
  <c r="F12" i="81" s="1"/>
  <c r="G12" i="81" s="1"/>
  <c r="C13" i="81"/>
  <c r="D14" i="81"/>
  <c r="A118" i="11"/>
  <c r="A118" i="9"/>
  <c r="E11" i="9" l="1"/>
  <c r="F11" i="9" s="1"/>
  <c r="G11" i="9" s="1"/>
  <c r="H11" i="9" s="1"/>
  <c r="I11" i="9" s="1"/>
  <c r="B12" i="11"/>
  <c r="C12" i="11" s="1"/>
  <c r="B12" i="9"/>
  <c r="C12" i="9" s="1"/>
  <c r="B12" i="81"/>
  <c r="B13" i="11" s="1"/>
  <c r="C13" i="11" s="1"/>
  <c r="Q16" i="11"/>
  <c r="P16" i="11"/>
  <c r="N17" i="11"/>
  <c r="O17" i="11" s="1"/>
  <c r="M17" i="9"/>
  <c r="F11" i="11"/>
  <c r="G11" i="11" s="1"/>
  <c r="H11" i="11" s="1"/>
  <c r="I11" i="11" s="1"/>
  <c r="J11" i="11" s="1"/>
  <c r="L19" i="81"/>
  <c r="K18" i="81"/>
  <c r="M18" i="81" s="1"/>
  <c r="N18" i="81" s="1"/>
  <c r="O18" i="81" s="1"/>
  <c r="J18" i="81" s="1"/>
  <c r="R11" i="11"/>
  <c r="S11" i="11" s="1"/>
  <c r="T11" i="11" s="1"/>
  <c r="U11" i="11" s="1"/>
  <c r="Q11" i="9"/>
  <c r="R11" i="9" s="1"/>
  <c r="S11" i="9" s="1"/>
  <c r="T11" i="9" s="1"/>
  <c r="N13" i="9"/>
  <c r="O12" i="9"/>
  <c r="P12" i="9"/>
  <c r="S10" i="11"/>
  <c r="T10" i="11" s="1"/>
  <c r="U10" i="11" s="1"/>
  <c r="E13" i="81"/>
  <c r="F13" i="81" s="1"/>
  <c r="G13" i="81" s="1"/>
  <c r="C14" i="81"/>
  <c r="D15" i="81"/>
  <c r="A119" i="11"/>
  <c r="A119" i="9"/>
  <c r="B13" i="9" l="1"/>
  <c r="C13" i="9" s="1"/>
  <c r="E12" i="9"/>
  <c r="D12" i="9"/>
  <c r="B13" i="81"/>
  <c r="B14" i="11" s="1"/>
  <c r="C14" i="11" s="1"/>
  <c r="N18" i="11"/>
  <c r="O18" i="11" s="1"/>
  <c r="M18" i="9"/>
  <c r="Q17" i="11"/>
  <c r="P17" i="11"/>
  <c r="L20" i="81"/>
  <c r="K19" i="81"/>
  <c r="M19" i="81" s="1"/>
  <c r="N19" i="81" s="1"/>
  <c r="O19" i="81" s="1"/>
  <c r="J19" i="81" s="1"/>
  <c r="D12" i="11"/>
  <c r="E12" i="11"/>
  <c r="N14" i="9"/>
  <c r="R12" i="11"/>
  <c r="Q12" i="9"/>
  <c r="R12" i="9" s="1"/>
  <c r="S12" i="9" s="1"/>
  <c r="T12" i="9" s="1"/>
  <c r="O13" i="9"/>
  <c r="P13" i="9"/>
  <c r="E14" i="81"/>
  <c r="F14" i="81" s="1"/>
  <c r="G14" i="81" s="1"/>
  <c r="C15" i="81"/>
  <c r="D16" i="81"/>
  <c r="A120" i="11"/>
  <c r="A120" i="9"/>
  <c r="F12" i="9" l="1"/>
  <c r="G12" i="9" s="1"/>
  <c r="H12" i="9" s="1"/>
  <c r="I12" i="9" s="1"/>
  <c r="D13" i="9"/>
  <c r="E13" i="9"/>
  <c r="B14" i="9"/>
  <c r="C14" i="9" s="1"/>
  <c r="B14" i="81"/>
  <c r="B15" i="11" s="1"/>
  <c r="C15" i="11" s="1"/>
  <c r="Q18" i="11"/>
  <c r="P18" i="11"/>
  <c r="M19" i="9"/>
  <c r="N19" i="11"/>
  <c r="O19" i="11" s="1"/>
  <c r="F12" i="11"/>
  <c r="G12" i="11" s="1"/>
  <c r="H12" i="11" s="1"/>
  <c r="I12" i="11" s="1"/>
  <c r="J12" i="11" s="1"/>
  <c r="L21" i="81"/>
  <c r="K20" i="81"/>
  <c r="M20" i="81" s="1"/>
  <c r="N20" i="81" s="1"/>
  <c r="O20" i="81" s="1"/>
  <c r="J20" i="81" s="1"/>
  <c r="E14" i="11"/>
  <c r="D14" i="11"/>
  <c r="D13" i="11"/>
  <c r="E13" i="11"/>
  <c r="R13" i="11"/>
  <c r="S13" i="11" s="1"/>
  <c r="T13" i="11" s="1"/>
  <c r="U13" i="11" s="1"/>
  <c r="N15" i="9"/>
  <c r="O14" i="9"/>
  <c r="P14" i="9"/>
  <c r="Q13" i="9"/>
  <c r="R13" i="9" s="1"/>
  <c r="S13" i="9" s="1"/>
  <c r="T13" i="9" s="1"/>
  <c r="S12" i="11"/>
  <c r="T12" i="11" s="1"/>
  <c r="U12" i="11" s="1"/>
  <c r="E15" i="81"/>
  <c r="F15" i="81" s="1"/>
  <c r="G15" i="81" s="1"/>
  <c r="C16" i="81"/>
  <c r="D17" i="81"/>
  <c r="A121" i="11"/>
  <c r="A121" i="9"/>
  <c r="F13" i="9" l="1"/>
  <c r="G13" i="9" s="1"/>
  <c r="H13" i="9" s="1"/>
  <c r="I13" i="9" s="1"/>
  <c r="B15" i="9"/>
  <c r="C15" i="9" s="1"/>
  <c r="E14" i="9"/>
  <c r="D14" i="9"/>
  <c r="B15" i="81"/>
  <c r="B16" i="11" s="1"/>
  <c r="C16" i="11" s="1"/>
  <c r="M20" i="9"/>
  <c r="N20" i="11"/>
  <c r="O20" i="11" s="1"/>
  <c r="P19" i="11"/>
  <c r="Q19" i="11"/>
  <c r="F14" i="11"/>
  <c r="G14" i="11" s="1"/>
  <c r="H14" i="11" s="1"/>
  <c r="L22" i="81"/>
  <c r="K21" i="81"/>
  <c r="M21" i="81" s="1"/>
  <c r="N21" i="81" s="1"/>
  <c r="O21" i="81" s="1"/>
  <c r="J21" i="81" s="1"/>
  <c r="F13" i="11"/>
  <c r="G13" i="11" s="1"/>
  <c r="H13" i="11" s="1"/>
  <c r="I13" i="11" s="1"/>
  <c r="J13" i="11" s="1"/>
  <c r="N16" i="9"/>
  <c r="R14" i="11"/>
  <c r="S14" i="11" s="1"/>
  <c r="T14" i="11" s="1"/>
  <c r="U14" i="11" s="1"/>
  <c r="Q14" i="9"/>
  <c r="R14" i="9" s="1"/>
  <c r="S14" i="9" s="1"/>
  <c r="T14" i="9" s="1"/>
  <c r="O15" i="9"/>
  <c r="P15" i="9"/>
  <c r="E16" i="81"/>
  <c r="F16" i="81" s="1"/>
  <c r="G16" i="81" s="1"/>
  <c r="C17" i="81"/>
  <c r="D18" i="81"/>
  <c r="A122" i="11"/>
  <c r="A122" i="9"/>
  <c r="B16" i="9" l="1"/>
  <c r="C16" i="9" s="1"/>
  <c r="D15" i="9"/>
  <c r="E15" i="9"/>
  <c r="F14" i="9"/>
  <c r="G14" i="9" s="1"/>
  <c r="H14" i="9" s="1"/>
  <c r="I14" i="9" s="1"/>
  <c r="B16" i="81"/>
  <c r="B17" i="11" s="1"/>
  <c r="C17" i="11" s="1"/>
  <c r="P20" i="11"/>
  <c r="Q20" i="11"/>
  <c r="M21" i="9"/>
  <c r="N21" i="11"/>
  <c r="O21" i="11" s="1"/>
  <c r="I14" i="11"/>
  <c r="J14" i="11" s="1"/>
  <c r="L23" i="81"/>
  <c r="K22" i="81"/>
  <c r="M22" i="81" s="1"/>
  <c r="N22" i="81" s="1"/>
  <c r="O22" i="81" s="1"/>
  <c r="J22" i="81" s="1"/>
  <c r="E16" i="11"/>
  <c r="D16" i="11"/>
  <c r="D15" i="11"/>
  <c r="E15" i="11"/>
  <c r="R15" i="11"/>
  <c r="S15" i="11" s="1"/>
  <c r="T15" i="11" s="1"/>
  <c r="U15" i="11" s="1"/>
  <c r="N17" i="9"/>
  <c r="Q15" i="9"/>
  <c r="R15" i="9" s="1"/>
  <c r="S15" i="9" s="1"/>
  <c r="T15" i="9" s="1"/>
  <c r="O16" i="9"/>
  <c r="P16" i="9"/>
  <c r="E17" i="81"/>
  <c r="F17" i="81" s="1"/>
  <c r="G17" i="81" s="1"/>
  <c r="C18" i="81"/>
  <c r="D19" i="81"/>
  <c r="A123" i="11"/>
  <c r="A123" i="9"/>
  <c r="B17" i="9" l="1"/>
  <c r="C17" i="9" s="1"/>
  <c r="D17" i="9" s="1"/>
  <c r="D16" i="9"/>
  <c r="E16" i="9"/>
  <c r="F15" i="9"/>
  <c r="G15" i="9" s="1"/>
  <c r="H15" i="9" s="1"/>
  <c r="I15" i="9" s="1"/>
  <c r="B17" i="81"/>
  <c r="B18" i="11" s="1"/>
  <c r="C18" i="11" s="1"/>
  <c r="M22" i="9"/>
  <c r="N22" i="11"/>
  <c r="O22" i="11" s="1"/>
  <c r="Q21" i="11"/>
  <c r="P21" i="11"/>
  <c r="F16" i="11"/>
  <c r="G16" i="11" s="1"/>
  <c r="H16" i="11" s="1"/>
  <c r="F15" i="11"/>
  <c r="G15" i="11" s="1"/>
  <c r="H15" i="11" s="1"/>
  <c r="I15" i="11" s="1"/>
  <c r="J15" i="11" s="1"/>
  <c r="L24" i="81"/>
  <c r="K23" i="81"/>
  <c r="M23" i="81" s="1"/>
  <c r="N23" i="81" s="1"/>
  <c r="O23" i="81" s="1"/>
  <c r="J23" i="81" s="1"/>
  <c r="D17" i="11"/>
  <c r="E17" i="11"/>
  <c r="Q16" i="9"/>
  <c r="R16" i="9" s="1"/>
  <c r="S16" i="9" s="1"/>
  <c r="T16" i="9" s="1"/>
  <c r="R16" i="11"/>
  <c r="P17" i="9"/>
  <c r="O17" i="9"/>
  <c r="N18" i="9"/>
  <c r="E18" i="81"/>
  <c r="F18" i="81" s="1"/>
  <c r="G18" i="81" s="1"/>
  <c r="C19" i="81"/>
  <c r="D20" i="81"/>
  <c r="A124" i="11"/>
  <c r="A124" i="9"/>
  <c r="E17" i="9" l="1"/>
  <c r="F17" i="9" s="1"/>
  <c r="G17" i="9" s="1"/>
  <c r="H17" i="9" s="1"/>
  <c r="I17" i="9" s="1"/>
  <c r="F16" i="9"/>
  <c r="G16" i="9" s="1"/>
  <c r="H16" i="9" s="1"/>
  <c r="I16" i="9" s="1"/>
  <c r="B18" i="9"/>
  <c r="C18" i="9" s="1"/>
  <c r="B18" i="81"/>
  <c r="B19" i="11" s="1"/>
  <c r="C19" i="11" s="1"/>
  <c r="I16" i="11"/>
  <c r="J16" i="11" s="1"/>
  <c r="Q17" i="9"/>
  <c r="R17" i="9" s="1"/>
  <c r="S17" i="9" s="1"/>
  <c r="T17" i="9" s="1"/>
  <c r="P22" i="11"/>
  <c r="Q22" i="11"/>
  <c r="N23" i="11"/>
  <c r="O23" i="11" s="1"/>
  <c r="M23" i="9"/>
  <c r="F17" i="11"/>
  <c r="G17" i="11" s="1"/>
  <c r="H17" i="11" s="1"/>
  <c r="L25" i="81"/>
  <c r="K24" i="81"/>
  <c r="M24" i="81" s="1"/>
  <c r="N24" i="81" s="1"/>
  <c r="O24" i="81" s="1"/>
  <c r="J24" i="81" s="1"/>
  <c r="N19" i="9"/>
  <c r="O18" i="9"/>
  <c r="P18" i="9"/>
  <c r="R17" i="11"/>
  <c r="S16" i="11"/>
  <c r="T16" i="11" s="1"/>
  <c r="U16" i="11" s="1"/>
  <c r="E19" i="81"/>
  <c r="F19" i="81" s="1"/>
  <c r="G19" i="81" s="1"/>
  <c r="C20" i="81"/>
  <c r="D21" i="81"/>
  <c r="A125" i="11"/>
  <c r="A125" i="9"/>
  <c r="B19" i="9" l="1"/>
  <c r="C19" i="9" s="1"/>
  <c r="D18" i="9"/>
  <c r="E18" i="9"/>
  <c r="I17" i="11"/>
  <c r="J17" i="11" s="1"/>
  <c r="B19" i="81"/>
  <c r="B20" i="11" s="1"/>
  <c r="C20" i="11" s="1"/>
  <c r="Q23" i="11"/>
  <c r="P23" i="11"/>
  <c r="N24" i="11"/>
  <c r="O24" i="11" s="1"/>
  <c r="M24" i="9"/>
  <c r="L26" i="81"/>
  <c r="K25" i="81"/>
  <c r="M25" i="81" s="1"/>
  <c r="N25" i="81" s="1"/>
  <c r="O25" i="81" s="1"/>
  <c r="J25" i="81" s="1"/>
  <c r="D18" i="11"/>
  <c r="E18" i="11"/>
  <c r="R18" i="11"/>
  <c r="S18" i="11" s="1"/>
  <c r="T18" i="11" s="1"/>
  <c r="U18" i="11" s="1"/>
  <c r="N20" i="9"/>
  <c r="S17" i="11"/>
  <c r="T17" i="11" s="1"/>
  <c r="U17" i="11" s="1"/>
  <c r="O19" i="9"/>
  <c r="P19" i="9"/>
  <c r="Q18" i="9"/>
  <c r="R18" i="9" s="1"/>
  <c r="S18" i="9" s="1"/>
  <c r="T18" i="9" s="1"/>
  <c r="E20" i="81"/>
  <c r="F20" i="81" s="1"/>
  <c r="G20" i="81" s="1"/>
  <c r="C21" i="81"/>
  <c r="D22" i="81"/>
  <c r="A126" i="11"/>
  <c r="A126" i="9"/>
  <c r="B20" i="9" l="1"/>
  <c r="C20" i="9" s="1"/>
  <c r="E19" i="9"/>
  <c r="D19" i="9"/>
  <c r="F18" i="9"/>
  <c r="G18" i="9" s="1"/>
  <c r="H18" i="9" s="1"/>
  <c r="I18" i="9" s="1"/>
  <c r="B20" i="81"/>
  <c r="B21" i="11" s="1"/>
  <c r="C21" i="11" s="1"/>
  <c r="M25" i="9"/>
  <c r="N25" i="11"/>
  <c r="O25" i="11" s="1"/>
  <c r="P24" i="11"/>
  <c r="Q24" i="11"/>
  <c r="F18" i="11"/>
  <c r="G18" i="11" s="1"/>
  <c r="H18" i="11" s="1"/>
  <c r="I18" i="11" s="1"/>
  <c r="J18" i="11" s="1"/>
  <c r="L27" i="81"/>
  <c r="K26" i="81"/>
  <c r="M26" i="81" s="1"/>
  <c r="N26" i="81" s="1"/>
  <c r="O26" i="81" s="1"/>
  <c r="J26" i="81" s="1"/>
  <c r="D19" i="11"/>
  <c r="E19" i="11"/>
  <c r="E20" i="11"/>
  <c r="D20" i="11"/>
  <c r="Q19" i="9"/>
  <c r="R19" i="9" s="1"/>
  <c r="S19" i="9" s="1"/>
  <c r="T19" i="9" s="1"/>
  <c r="N21" i="9"/>
  <c r="R19" i="11"/>
  <c r="P20" i="9"/>
  <c r="O20" i="9"/>
  <c r="E21" i="81"/>
  <c r="F21" i="81" s="1"/>
  <c r="G21" i="81" s="1"/>
  <c r="C22" i="81"/>
  <c r="D23" i="81"/>
  <c r="A127" i="11"/>
  <c r="A127" i="9"/>
  <c r="D20" i="9" l="1"/>
  <c r="E20" i="9"/>
  <c r="F19" i="9"/>
  <c r="G19" i="9" s="1"/>
  <c r="H19" i="9" s="1"/>
  <c r="I19" i="9" s="1"/>
  <c r="B21" i="9"/>
  <c r="C21" i="9" s="1"/>
  <c r="B21" i="81"/>
  <c r="B22" i="11" s="1"/>
  <c r="C22" i="11" s="1"/>
  <c r="N26" i="11"/>
  <c r="O26" i="11" s="1"/>
  <c r="M26" i="9"/>
  <c r="Q25" i="11"/>
  <c r="P25" i="11"/>
  <c r="F19" i="11"/>
  <c r="G19" i="11" s="1"/>
  <c r="H19" i="11" s="1"/>
  <c r="I19" i="11" s="1"/>
  <c r="J19" i="11" s="1"/>
  <c r="F20" i="11"/>
  <c r="G20" i="11" s="1"/>
  <c r="H20" i="11" s="1"/>
  <c r="L28" i="81"/>
  <c r="K27" i="81"/>
  <c r="M27" i="81" s="1"/>
  <c r="N27" i="81" s="1"/>
  <c r="O27" i="81" s="1"/>
  <c r="J27" i="81" s="1"/>
  <c r="R20" i="11"/>
  <c r="S20" i="11" s="1"/>
  <c r="T20" i="11" s="1"/>
  <c r="U20" i="11" s="1"/>
  <c r="P21" i="9"/>
  <c r="O21" i="9"/>
  <c r="Q20" i="9"/>
  <c r="R20" i="9" s="1"/>
  <c r="S20" i="9" s="1"/>
  <c r="T20" i="9" s="1"/>
  <c r="N22" i="9"/>
  <c r="S19" i="11"/>
  <c r="T19" i="11" s="1"/>
  <c r="U19" i="11" s="1"/>
  <c r="E22" i="81"/>
  <c r="F22" i="81" s="1"/>
  <c r="G22" i="81" s="1"/>
  <c r="C23" i="81"/>
  <c r="D24" i="81"/>
  <c r="A128" i="11"/>
  <c r="A128" i="9"/>
  <c r="I20" i="11" l="1"/>
  <c r="J20" i="11" s="1"/>
  <c r="F20" i="9"/>
  <c r="G20" i="9" s="1"/>
  <c r="H20" i="9" s="1"/>
  <c r="I20" i="9" s="1"/>
  <c r="E21" i="9"/>
  <c r="D21" i="9"/>
  <c r="B22" i="9"/>
  <c r="C22" i="9" s="1"/>
  <c r="B22" i="81"/>
  <c r="B23" i="11" s="1"/>
  <c r="C23" i="11" s="1"/>
  <c r="P26" i="11"/>
  <c r="Q26" i="11"/>
  <c r="N27" i="11"/>
  <c r="O27" i="11" s="1"/>
  <c r="M27" i="9"/>
  <c r="L29" i="81"/>
  <c r="K28" i="81"/>
  <c r="M28" i="81" s="1"/>
  <c r="N28" i="81" s="1"/>
  <c r="O28" i="81" s="1"/>
  <c r="J28" i="81" s="1"/>
  <c r="D21" i="11"/>
  <c r="E21" i="11"/>
  <c r="Q21" i="9"/>
  <c r="R21" i="9" s="1"/>
  <c r="S21" i="9" s="1"/>
  <c r="T21" i="9" s="1"/>
  <c r="N23" i="9"/>
  <c r="O22" i="9"/>
  <c r="P22" i="9"/>
  <c r="R21" i="11"/>
  <c r="E23" i="81"/>
  <c r="F23" i="81" s="1"/>
  <c r="G23" i="81" s="1"/>
  <c r="C24" i="81"/>
  <c r="D25" i="81"/>
  <c r="A129" i="11"/>
  <c r="A129" i="9"/>
  <c r="F21" i="9" l="1"/>
  <c r="G21" i="9" s="1"/>
  <c r="H21" i="9" s="1"/>
  <c r="I21" i="9" s="1"/>
  <c r="E22" i="9"/>
  <c r="D22" i="9"/>
  <c r="B23" i="9"/>
  <c r="C23" i="9" s="1"/>
  <c r="B23" i="81"/>
  <c r="B24" i="11" s="1"/>
  <c r="C24" i="11" s="1"/>
  <c r="N28" i="11"/>
  <c r="O28" i="11" s="1"/>
  <c r="M28" i="9"/>
  <c r="P27" i="11"/>
  <c r="Q27" i="11"/>
  <c r="F21" i="11"/>
  <c r="G21" i="11" s="1"/>
  <c r="H21" i="11" s="1"/>
  <c r="I21" i="11" s="1"/>
  <c r="J21" i="11" s="1"/>
  <c r="L30" i="81"/>
  <c r="K29" i="81"/>
  <c r="M29" i="81" s="1"/>
  <c r="N29" i="81" s="1"/>
  <c r="O29" i="81" s="1"/>
  <c r="J29" i="81" s="1"/>
  <c r="D23" i="11"/>
  <c r="E23" i="11"/>
  <c r="D22" i="11"/>
  <c r="E22" i="11"/>
  <c r="Q22" i="9"/>
  <c r="R22" i="9" s="1"/>
  <c r="S22" i="9" s="1"/>
  <c r="T22" i="9" s="1"/>
  <c r="O23" i="9"/>
  <c r="P23" i="9"/>
  <c r="R22" i="11"/>
  <c r="N24" i="9"/>
  <c r="S21" i="11"/>
  <c r="T21" i="11" s="1"/>
  <c r="U21" i="11" s="1"/>
  <c r="E24" i="81"/>
  <c r="F24" i="81" s="1"/>
  <c r="G24" i="81" s="1"/>
  <c r="C25" i="81"/>
  <c r="D26" i="81"/>
  <c r="A130" i="11"/>
  <c r="A130" i="9"/>
  <c r="B24" i="9" l="1"/>
  <c r="C24" i="9" s="1"/>
  <c r="F22" i="9"/>
  <c r="G22" i="9" s="1"/>
  <c r="H22" i="9" s="1"/>
  <c r="I22" i="9" s="1"/>
  <c r="E23" i="9"/>
  <c r="D23" i="9"/>
  <c r="B24" i="81"/>
  <c r="B25" i="11" s="1"/>
  <c r="C25" i="11" s="1"/>
  <c r="F23" i="11"/>
  <c r="G23" i="11" s="1"/>
  <c r="H23" i="11" s="1"/>
  <c r="P28" i="11"/>
  <c r="Q28" i="11"/>
  <c r="N29" i="11"/>
  <c r="O29" i="11" s="1"/>
  <c r="M29" i="9"/>
  <c r="Q23" i="9"/>
  <c r="R23" i="9" s="1"/>
  <c r="S23" i="9" s="1"/>
  <c r="T23" i="9" s="1"/>
  <c r="L31" i="81"/>
  <c r="K30" i="81"/>
  <c r="M30" i="81" s="1"/>
  <c r="N30" i="81" s="1"/>
  <c r="O30" i="81" s="1"/>
  <c r="J30" i="81" s="1"/>
  <c r="F22" i="11"/>
  <c r="G22" i="11" s="1"/>
  <c r="H22" i="11" s="1"/>
  <c r="I22" i="11" s="1"/>
  <c r="J22" i="11" s="1"/>
  <c r="E24" i="11"/>
  <c r="D24" i="11"/>
  <c r="R23" i="11"/>
  <c r="S23" i="11" s="1"/>
  <c r="T23" i="11" s="1"/>
  <c r="U23" i="11" s="1"/>
  <c r="S22" i="11"/>
  <c r="T22" i="11" s="1"/>
  <c r="U22" i="11" s="1"/>
  <c r="N25" i="9"/>
  <c r="P24" i="9"/>
  <c r="O24" i="9"/>
  <c r="E25" i="81"/>
  <c r="F25" i="81" s="1"/>
  <c r="G25" i="81" s="1"/>
  <c r="C26" i="81"/>
  <c r="D27" i="81"/>
  <c r="A131" i="11"/>
  <c r="A131" i="9"/>
  <c r="E24" i="9" l="1"/>
  <c r="D24" i="9"/>
  <c r="F23" i="9"/>
  <c r="G23" i="9" s="1"/>
  <c r="H23" i="9" s="1"/>
  <c r="I23" i="9" s="1"/>
  <c r="B25" i="9"/>
  <c r="C25" i="9" s="1"/>
  <c r="B25" i="81"/>
  <c r="B26" i="11" s="1"/>
  <c r="C26" i="11" s="1"/>
  <c r="N30" i="11"/>
  <c r="O30" i="11" s="1"/>
  <c r="M30" i="9"/>
  <c r="Q29" i="11"/>
  <c r="P29" i="11"/>
  <c r="F24" i="11"/>
  <c r="G24" i="11" s="1"/>
  <c r="H24" i="11" s="1"/>
  <c r="L32" i="81"/>
  <c r="K31" i="81"/>
  <c r="M31" i="81" s="1"/>
  <c r="N31" i="81" s="1"/>
  <c r="O31" i="81" s="1"/>
  <c r="J31" i="81" s="1"/>
  <c r="I23" i="11"/>
  <c r="J23" i="11" s="1"/>
  <c r="N26" i="9"/>
  <c r="R24" i="11"/>
  <c r="S24" i="11" s="1"/>
  <c r="T24" i="11" s="1"/>
  <c r="U24" i="11" s="1"/>
  <c r="O25" i="9"/>
  <c r="P25" i="9"/>
  <c r="Q24" i="9"/>
  <c r="R24" i="9" s="1"/>
  <c r="S24" i="9" s="1"/>
  <c r="T24" i="9" s="1"/>
  <c r="E26" i="81"/>
  <c r="F26" i="81" s="1"/>
  <c r="G26" i="81" s="1"/>
  <c r="C27" i="81"/>
  <c r="D28" i="81"/>
  <c r="A132" i="11"/>
  <c r="A132" i="9"/>
  <c r="B26" i="9" l="1"/>
  <c r="C26" i="9" s="1"/>
  <c r="E26" i="9" s="1"/>
  <c r="F24" i="9"/>
  <c r="G24" i="9" s="1"/>
  <c r="H24" i="9" s="1"/>
  <c r="I24" i="9" s="1"/>
  <c r="E25" i="9"/>
  <c r="D25" i="9"/>
  <c r="B26" i="81"/>
  <c r="B27" i="11" s="1"/>
  <c r="C27" i="11" s="1"/>
  <c r="Q30" i="11"/>
  <c r="P30" i="11"/>
  <c r="N31" i="11"/>
  <c r="O31" i="11" s="1"/>
  <c r="M31" i="9"/>
  <c r="L33" i="81"/>
  <c r="K32" i="81"/>
  <c r="M32" i="81" s="1"/>
  <c r="N32" i="81" s="1"/>
  <c r="O32" i="81" s="1"/>
  <c r="J32" i="81" s="1"/>
  <c r="I24" i="11"/>
  <c r="J24" i="11" s="1"/>
  <c r="D25" i="11"/>
  <c r="E25" i="11"/>
  <c r="E26" i="11"/>
  <c r="D26" i="11"/>
  <c r="Q25" i="9"/>
  <c r="R25" i="9" s="1"/>
  <c r="S25" i="9" s="1"/>
  <c r="T25" i="9" s="1"/>
  <c r="R25" i="11"/>
  <c r="S25" i="11" s="1"/>
  <c r="T25" i="11" s="1"/>
  <c r="U25" i="11" s="1"/>
  <c r="N27" i="9"/>
  <c r="O26" i="9"/>
  <c r="P26" i="9"/>
  <c r="E27" i="81"/>
  <c r="F27" i="81" s="1"/>
  <c r="G27" i="81" s="1"/>
  <c r="C28" i="81"/>
  <c r="D29" i="81"/>
  <c r="A133" i="11"/>
  <c r="A133" i="9"/>
  <c r="D26" i="9" l="1"/>
  <c r="F26" i="9" s="1"/>
  <c r="G26" i="9" s="1"/>
  <c r="H26" i="9" s="1"/>
  <c r="I26" i="9" s="1"/>
  <c r="B27" i="9"/>
  <c r="C27" i="9" s="1"/>
  <c r="D27" i="9" s="1"/>
  <c r="F25" i="9"/>
  <c r="G25" i="9" s="1"/>
  <c r="H25" i="9" s="1"/>
  <c r="I25" i="9" s="1"/>
  <c r="B27" i="81"/>
  <c r="B28" i="11" s="1"/>
  <c r="C28" i="11" s="1"/>
  <c r="P31" i="11"/>
  <c r="Q31" i="11"/>
  <c r="M32" i="9"/>
  <c r="N32" i="11"/>
  <c r="O32" i="11" s="1"/>
  <c r="F26" i="11"/>
  <c r="G26" i="11" s="1"/>
  <c r="H26" i="11" s="1"/>
  <c r="F25" i="11"/>
  <c r="G25" i="11" s="1"/>
  <c r="H25" i="11" s="1"/>
  <c r="I25" i="11" s="1"/>
  <c r="J25" i="11" s="1"/>
  <c r="L34" i="81"/>
  <c r="K33" i="81"/>
  <c r="M33" i="81" s="1"/>
  <c r="N33" i="81" s="1"/>
  <c r="O33" i="81" s="1"/>
  <c r="J33" i="81" s="1"/>
  <c r="D27" i="11"/>
  <c r="E27" i="11"/>
  <c r="R26" i="11"/>
  <c r="S26" i="11" s="1"/>
  <c r="T26" i="11" s="1"/>
  <c r="U26" i="11" s="1"/>
  <c r="Q26" i="9"/>
  <c r="R26" i="9" s="1"/>
  <c r="S26" i="9" s="1"/>
  <c r="T26" i="9" s="1"/>
  <c r="P27" i="9"/>
  <c r="O27" i="9"/>
  <c r="N28" i="9"/>
  <c r="E28" i="81"/>
  <c r="F28" i="81" s="1"/>
  <c r="G28" i="81" s="1"/>
  <c r="C29" i="81"/>
  <c r="D30" i="81"/>
  <c r="A134" i="11"/>
  <c r="A134" i="9"/>
  <c r="E27" i="9" l="1"/>
  <c r="F27" i="9" s="1"/>
  <c r="G27" i="9" s="1"/>
  <c r="H27" i="9" s="1"/>
  <c r="I27" i="9" s="1"/>
  <c r="I26" i="11"/>
  <c r="J26" i="11" s="1"/>
  <c r="B28" i="9"/>
  <c r="C28" i="9" s="1"/>
  <c r="B28" i="81"/>
  <c r="B29" i="11" s="1"/>
  <c r="C29" i="11" s="1"/>
  <c r="M33" i="9"/>
  <c r="N33" i="11"/>
  <c r="O33" i="11" s="1"/>
  <c r="P32" i="11"/>
  <c r="Q32" i="11"/>
  <c r="F27" i="11"/>
  <c r="G27" i="11" s="1"/>
  <c r="H27" i="11" s="1"/>
  <c r="L35" i="81"/>
  <c r="K34" i="81"/>
  <c r="M34" i="81" s="1"/>
  <c r="N34" i="81" s="1"/>
  <c r="O34" i="81" s="1"/>
  <c r="J34" i="81" s="1"/>
  <c r="Q27" i="9"/>
  <c r="R27" i="9" s="1"/>
  <c r="S27" i="9" s="1"/>
  <c r="T27" i="9" s="1"/>
  <c r="N29" i="9"/>
  <c r="R27" i="11"/>
  <c r="P28" i="9"/>
  <c r="O28" i="9"/>
  <c r="E29" i="81"/>
  <c r="F29" i="81" s="1"/>
  <c r="G29" i="81" s="1"/>
  <c r="C30" i="81"/>
  <c r="D31" i="81"/>
  <c r="A135" i="11"/>
  <c r="A135" i="9"/>
  <c r="I27" i="11" l="1"/>
  <c r="J27" i="11" s="1"/>
  <c r="D28" i="9"/>
  <c r="E28" i="9"/>
  <c r="B29" i="9"/>
  <c r="C29" i="9" s="1"/>
  <c r="B29" i="81"/>
  <c r="B30" i="11" s="1"/>
  <c r="C30" i="11" s="1"/>
  <c r="E30" i="11" s="1"/>
  <c r="Q33" i="11"/>
  <c r="P33" i="11"/>
  <c r="N34" i="11"/>
  <c r="O34" i="11" s="1"/>
  <c r="M34" i="9"/>
  <c r="L36" i="81"/>
  <c r="K35" i="81"/>
  <c r="M35" i="81" s="1"/>
  <c r="N35" i="81" s="1"/>
  <c r="O35" i="81" s="1"/>
  <c r="J35" i="81" s="1"/>
  <c r="D29" i="11"/>
  <c r="E29" i="11"/>
  <c r="D28" i="11"/>
  <c r="E28" i="11"/>
  <c r="Q28" i="9"/>
  <c r="R28" i="9" s="1"/>
  <c r="S28" i="9" s="1"/>
  <c r="T28" i="9" s="1"/>
  <c r="R28" i="11"/>
  <c r="S28" i="11" s="1"/>
  <c r="T28" i="11" s="1"/>
  <c r="U28" i="11" s="1"/>
  <c r="S27" i="11"/>
  <c r="T27" i="11" s="1"/>
  <c r="U27" i="11" s="1"/>
  <c r="N30" i="9"/>
  <c r="P29" i="9"/>
  <c r="O29" i="9"/>
  <c r="E30" i="81"/>
  <c r="F30" i="81" s="1"/>
  <c r="G30" i="81" s="1"/>
  <c r="C31" i="81"/>
  <c r="D32" i="81"/>
  <c r="A136" i="11"/>
  <c r="A136" i="9"/>
  <c r="D30" i="11" l="1"/>
  <c r="F30" i="11" s="1"/>
  <c r="G30" i="11" s="1"/>
  <c r="H30" i="11" s="1"/>
  <c r="B30" i="9"/>
  <c r="C30" i="9" s="1"/>
  <c r="F28" i="9"/>
  <c r="G28" i="9" s="1"/>
  <c r="H28" i="9" s="1"/>
  <c r="I28" i="9" s="1"/>
  <c r="D29" i="9"/>
  <c r="E29" i="9"/>
  <c r="B30" i="81"/>
  <c r="B31" i="11" s="1"/>
  <c r="C31" i="11" s="1"/>
  <c r="D31" i="11" s="1"/>
  <c r="P34" i="11"/>
  <c r="Q34" i="11"/>
  <c r="M35" i="9"/>
  <c r="N35" i="11"/>
  <c r="O35" i="11" s="1"/>
  <c r="F28" i="11"/>
  <c r="G28" i="11" s="1"/>
  <c r="H28" i="11" s="1"/>
  <c r="I28" i="11" s="1"/>
  <c r="J28" i="11" s="1"/>
  <c r="F29" i="11"/>
  <c r="G29" i="11" s="1"/>
  <c r="H29" i="11" s="1"/>
  <c r="L37" i="81"/>
  <c r="K36" i="81"/>
  <c r="M36" i="81" s="1"/>
  <c r="N36" i="81" s="1"/>
  <c r="O36" i="81" s="1"/>
  <c r="J36" i="81" s="1"/>
  <c r="R29" i="11"/>
  <c r="S29" i="11" s="1"/>
  <c r="T29" i="11" s="1"/>
  <c r="U29" i="11" s="1"/>
  <c r="Q29" i="9"/>
  <c r="R29" i="9" s="1"/>
  <c r="S29" i="9" s="1"/>
  <c r="T29" i="9" s="1"/>
  <c r="N31" i="9"/>
  <c r="O30" i="9"/>
  <c r="P30" i="9"/>
  <c r="E31" i="81"/>
  <c r="F31" i="81" s="1"/>
  <c r="G31" i="81" s="1"/>
  <c r="C32" i="81"/>
  <c r="D33" i="81"/>
  <c r="A137" i="11"/>
  <c r="A137" i="9"/>
  <c r="E31" i="11" l="1"/>
  <c r="F31" i="11" s="1"/>
  <c r="D30" i="9"/>
  <c r="E30" i="9"/>
  <c r="I29" i="11"/>
  <c r="J29" i="11" s="1"/>
  <c r="F29" i="9"/>
  <c r="G29" i="9" s="1"/>
  <c r="H29" i="9" s="1"/>
  <c r="I29" i="9" s="1"/>
  <c r="B31" i="9"/>
  <c r="C31" i="9" s="1"/>
  <c r="B31" i="81"/>
  <c r="B32" i="11" s="1"/>
  <c r="C32" i="11" s="1"/>
  <c r="D32" i="11" s="1"/>
  <c r="M36" i="9"/>
  <c r="N36" i="11"/>
  <c r="O36" i="11" s="1"/>
  <c r="P35" i="11"/>
  <c r="Q35" i="11"/>
  <c r="L38" i="81"/>
  <c r="K37" i="81"/>
  <c r="M37" i="81" s="1"/>
  <c r="N37" i="81" s="1"/>
  <c r="O37" i="81" s="1"/>
  <c r="J37" i="81" s="1"/>
  <c r="Q30" i="9"/>
  <c r="R30" i="9" s="1"/>
  <c r="S30" i="9" s="1"/>
  <c r="T30" i="9" s="1"/>
  <c r="R30" i="11"/>
  <c r="S30" i="11" s="1"/>
  <c r="T30" i="11" s="1"/>
  <c r="U30" i="11" s="1"/>
  <c r="N32" i="9"/>
  <c r="R31" i="11"/>
  <c r="S31" i="11" s="1"/>
  <c r="T31" i="11" s="1"/>
  <c r="O31" i="9"/>
  <c r="P31" i="9"/>
  <c r="E32" i="81"/>
  <c r="F32" i="81" s="1"/>
  <c r="G32" i="81" s="1"/>
  <c r="C33" i="81"/>
  <c r="D34" i="81"/>
  <c r="A138" i="11"/>
  <c r="A138" i="9"/>
  <c r="E32" i="11" l="1"/>
  <c r="F32" i="11" s="1"/>
  <c r="G32" i="11" s="1"/>
  <c r="H32" i="11" s="1"/>
  <c r="I30" i="11"/>
  <c r="J30" i="11" s="1"/>
  <c r="F30" i="9"/>
  <c r="G30" i="9" s="1"/>
  <c r="H30" i="9" s="1"/>
  <c r="I30" i="9" s="1"/>
  <c r="B32" i="9"/>
  <c r="C32" i="9" s="1"/>
  <c r="D31" i="9"/>
  <c r="E31" i="9"/>
  <c r="B32" i="81"/>
  <c r="B33" i="11" s="1"/>
  <c r="C33" i="11" s="1"/>
  <c r="E33" i="11" s="1"/>
  <c r="P36" i="11"/>
  <c r="Q36" i="11"/>
  <c r="M37" i="9"/>
  <c r="N37" i="11"/>
  <c r="O37" i="11" s="1"/>
  <c r="Q31" i="9"/>
  <c r="R31" i="9" s="1"/>
  <c r="S31" i="9" s="1"/>
  <c r="T31" i="9" s="1"/>
  <c r="L39" i="81"/>
  <c r="K38" i="81"/>
  <c r="M38" i="81" s="1"/>
  <c r="N38" i="81" s="1"/>
  <c r="O38" i="81" s="1"/>
  <c r="J38" i="81" s="1"/>
  <c r="N33" i="9"/>
  <c r="O32" i="9"/>
  <c r="P32" i="9"/>
  <c r="U31" i="11"/>
  <c r="G31" i="11"/>
  <c r="H31" i="11" s="1"/>
  <c r="I31" i="11" s="1"/>
  <c r="E33" i="81"/>
  <c r="F33" i="81" s="1"/>
  <c r="G33" i="81" s="1"/>
  <c r="C34" i="81"/>
  <c r="D35" i="81"/>
  <c r="A139" i="11"/>
  <c r="A139" i="9"/>
  <c r="D33" i="11" l="1"/>
  <c r="F33" i="11" s="1"/>
  <c r="G33" i="11" s="1"/>
  <c r="H33" i="11" s="1"/>
  <c r="B33" i="9"/>
  <c r="C33" i="9" s="1"/>
  <c r="F31" i="9"/>
  <c r="G31" i="9" s="1"/>
  <c r="H31" i="9" s="1"/>
  <c r="I31" i="9" s="1"/>
  <c r="D32" i="9"/>
  <c r="E32" i="9"/>
  <c r="B33" i="81"/>
  <c r="B34" i="11" s="1"/>
  <c r="C34" i="11" s="1"/>
  <c r="D34" i="11" s="1"/>
  <c r="N38" i="11"/>
  <c r="O38" i="11" s="1"/>
  <c r="M38" i="9"/>
  <c r="Q37" i="11"/>
  <c r="P37" i="11"/>
  <c r="L40" i="81"/>
  <c r="K39" i="81"/>
  <c r="M39" i="81" s="1"/>
  <c r="N39" i="81" s="1"/>
  <c r="O39" i="81" s="1"/>
  <c r="J39" i="81" s="1"/>
  <c r="Q32" i="9"/>
  <c r="R32" i="9" s="1"/>
  <c r="S32" i="9" s="1"/>
  <c r="T32" i="9" s="1"/>
  <c r="R32" i="11"/>
  <c r="S32" i="11" s="1"/>
  <c r="T32" i="11" s="1"/>
  <c r="U32" i="11" s="1"/>
  <c r="N34" i="9"/>
  <c r="O33" i="9"/>
  <c r="P33" i="9"/>
  <c r="I32" i="11"/>
  <c r="J32" i="11" s="1"/>
  <c r="J31" i="11"/>
  <c r="E34" i="81"/>
  <c r="F34" i="81" s="1"/>
  <c r="G34" i="81" s="1"/>
  <c r="C35" i="81"/>
  <c r="D36" i="81"/>
  <c r="A140" i="11"/>
  <c r="A140" i="9"/>
  <c r="E34" i="11" l="1"/>
  <c r="F34" i="11" s="1"/>
  <c r="D33" i="9"/>
  <c r="E33" i="9"/>
  <c r="F32" i="9"/>
  <c r="G32" i="9" s="1"/>
  <c r="H32" i="9" s="1"/>
  <c r="I32" i="9" s="1"/>
  <c r="B34" i="9"/>
  <c r="C34" i="9" s="1"/>
  <c r="B34" i="81"/>
  <c r="B35" i="11" s="1"/>
  <c r="C35" i="11" s="1"/>
  <c r="P38" i="11"/>
  <c r="Q38" i="11"/>
  <c r="M39" i="9"/>
  <c r="N39" i="11"/>
  <c r="O39" i="11" s="1"/>
  <c r="Q33" i="9"/>
  <c r="R33" i="9" s="1"/>
  <c r="S33" i="9" s="1"/>
  <c r="T33" i="9" s="1"/>
  <c r="L41" i="81"/>
  <c r="K40" i="81"/>
  <c r="M40" i="81" s="1"/>
  <c r="N40" i="81" s="1"/>
  <c r="O40" i="81" s="1"/>
  <c r="J40" i="81" s="1"/>
  <c r="I33" i="11"/>
  <c r="J33" i="11" s="1"/>
  <c r="R33" i="11"/>
  <c r="S33" i="11" s="1"/>
  <c r="T33" i="11" s="1"/>
  <c r="U33" i="11" s="1"/>
  <c r="N35" i="9"/>
  <c r="O34" i="9"/>
  <c r="P34" i="9"/>
  <c r="E35" i="81"/>
  <c r="F35" i="81" s="1"/>
  <c r="G35" i="81" s="1"/>
  <c r="C36" i="81"/>
  <c r="D37" i="81"/>
  <c r="A141" i="11"/>
  <c r="A141" i="9"/>
  <c r="F33" i="9" l="1"/>
  <c r="G33" i="9" s="1"/>
  <c r="H33" i="9" s="1"/>
  <c r="I33" i="9" s="1"/>
  <c r="D34" i="9"/>
  <c r="E34" i="9"/>
  <c r="B35" i="9"/>
  <c r="C35" i="9" s="1"/>
  <c r="B35" i="81"/>
  <c r="B36" i="11" s="1"/>
  <c r="C36" i="11" s="1"/>
  <c r="D36" i="11" s="1"/>
  <c r="N40" i="11"/>
  <c r="O40" i="11" s="1"/>
  <c r="M40" i="9"/>
  <c r="Q39" i="11"/>
  <c r="P39" i="11"/>
  <c r="L42" i="81"/>
  <c r="K41" i="81"/>
  <c r="M41" i="81" s="1"/>
  <c r="N41" i="81" s="1"/>
  <c r="O41" i="81" s="1"/>
  <c r="J41" i="81" s="1"/>
  <c r="E35" i="11"/>
  <c r="D35" i="11"/>
  <c r="Q34" i="9"/>
  <c r="R34" i="9" s="1"/>
  <c r="S34" i="9" s="1"/>
  <c r="T34" i="9" s="1"/>
  <c r="R34" i="11"/>
  <c r="S34" i="11" s="1"/>
  <c r="T34" i="11" s="1"/>
  <c r="U34" i="11" s="1"/>
  <c r="N36" i="9"/>
  <c r="P35" i="9"/>
  <c r="O35" i="9"/>
  <c r="G34" i="11"/>
  <c r="H34" i="11" s="1"/>
  <c r="I34" i="11" s="1"/>
  <c r="E36" i="81"/>
  <c r="F36" i="81" s="1"/>
  <c r="G36" i="81" s="1"/>
  <c r="C37" i="81"/>
  <c r="D38" i="81"/>
  <c r="A142" i="11"/>
  <c r="A142" i="9"/>
  <c r="E36" i="11" l="1"/>
  <c r="F36" i="11" s="1"/>
  <c r="G36" i="11" s="1"/>
  <c r="H36" i="11" s="1"/>
  <c r="F34" i="9"/>
  <c r="G34" i="9" s="1"/>
  <c r="H34" i="9" s="1"/>
  <c r="I34" i="9" s="1"/>
  <c r="B36" i="9"/>
  <c r="C36" i="9" s="1"/>
  <c r="E35" i="9"/>
  <c r="D35" i="9"/>
  <c r="B36" i="81"/>
  <c r="B37" i="11" s="1"/>
  <c r="C37" i="11" s="1"/>
  <c r="Q40" i="11"/>
  <c r="P40" i="11"/>
  <c r="N41" i="11"/>
  <c r="O41" i="11" s="1"/>
  <c r="M41" i="9"/>
  <c r="F35" i="11"/>
  <c r="G35" i="11" s="1"/>
  <c r="H35" i="11" s="1"/>
  <c r="I35" i="11" s="1"/>
  <c r="L43" i="81"/>
  <c r="K42" i="81"/>
  <c r="M42" i="81" s="1"/>
  <c r="N42" i="81" s="1"/>
  <c r="O42" i="81" s="1"/>
  <c r="J42" i="81" s="1"/>
  <c r="P36" i="9"/>
  <c r="O36" i="9"/>
  <c r="N37" i="9"/>
  <c r="Q35" i="9"/>
  <c r="R35" i="9" s="1"/>
  <c r="S35" i="9" s="1"/>
  <c r="T35" i="9" s="1"/>
  <c r="R35" i="11"/>
  <c r="J34" i="11"/>
  <c r="E37" i="81"/>
  <c r="F37" i="81" s="1"/>
  <c r="G37" i="81" s="1"/>
  <c r="C38" i="81"/>
  <c r="D39" i="81"/>
  <c r="A143" i="11"/>
  <c r="A143" i="9"/>
  <c r="E36" i="9" l="1"/>
  <c r="D36" i="9"/>
  <c r="B37" i="9"/>
  <c r="C37" i="9" s="1"/>
  <c r="F35" i="9"/>
  <c r="G35" i="9" s="1"/>
  <c r="H35" i="9" s="1"/>
  <c r="I35" i="9" s="1"/>
  <c r="B37" i="81"/>
  <c r="B38" i="11" s="1"/>
  <c r="C38" i="11" s="1"/>
  <c r="E38" i="11" s="1"/>
  <c r="Q41" i="11"/>
  <c r="P41" i="11"/>
  <c r="M42" i="9"/>
  <c r="N42" i="11"/>
  <c r="O42" i="11" s="1"/>
  <c r="L44" i="81"/>
  <c r="K43" i="81"/>
  <c r="M43" i="81" s="1"/>
  <c r="N43" i="81" s="1"/>
  <c r="O43" i="81" s="1"/>
  <c r="J43" i="81" s="1"/>
  <c r="D37" i="11"/>
  <c r="E37" i="11"/>
  <c r="Q36" i="9"/>
  <c r="R36" i="9" s="1"/>
  <c r="S36" i="9" s="1"/>
  <c r="T36" i="9" s="1"/>
  <c r="R36" i="11"/>
  <c r="S36" i="11" s="1"/>
  <c r="T36" i="11" s="1"/>
  <c r="U36" i="11" s="1"/>
  <c r="N38" i="9"/>
  <c r="O37" i="9"/>
  <c r="P37" i="9"/>
  <c r="S35" i="11"/>
  <c r="T35" i="11" s="1"/>
  <c r="U35" i="11" s="1"/>
  <c r="I36" i="11"/>
  <c r="J36" i="11" s="1"/>
  <c r="J35" i="11"/>
  <c r="E38" i="81"/>
  <c r="F38" i="81" s="1"/>
  <c r="G38" i="81" s="1"/>
  <c r="C39" i="81"/>
  <c r="D40" i="81"/>
  <c r="A144" i="11"/>
  <c r="A144" i="9"/>
  <c r="D38" i="11" l="1"/>
  <c r="F38" i="11" s="1"/>
  <c r="G38" i="11" s="1"/>
  <c r="H38" i="11" s="1"/>
  <c r="B38" i="9"/>
  <c r="C38" i="9" s="1"/>
  <c r="F36" i="9"/>
  <c r="G36" i="9" s="1"/>
  <c r="H36" i="9" s="1"/>
  <c r="I36" i="9" s="1"/>
  <c r="E37" i="9"/>
  <c r="D37" i="9"/>
  <c r="B38" i="81"/>
  <c r="B39" i="11" s="1"/>
  <c r="C39" i="11" s="1"/>
  <c r="E39" i="11" s="1"/>
  <c r="N43" i="11"/>
  <c r="O43" i="11" s="1"/>
  <c r="M43" i="9"/>
  <c r="Q42" i="11"/>
  <c r="P42" i="11"/>
  <c r="F37" i="11"/>
  <c r="G37" i="11" s="1"/>
  <c r="H37" i="11" s="1"/>
  <c r="I37" i="11" s="1"/>
  <c r="J37" i="11" s="1"/>
  <c r="L45" i="81"/>
  <c r="K44" i="81"/>
  <c r="M44" i="81" s="1"/>
  <c r="N44" i="81" s="1"/>
  <c r="O44" i="81" s="1"/>
  <c r="J44" i="81" s="1"/>
  <c r="Q37" i="9"/>
  <c r="R37" i="9" s="1"/>
  <c r="S37" i="9" s="1"/>
  <c r="T37" i="9" s="1"/>
  <c r="R37" i="11"/>
  <c r="S37" i="11" s="1"/>
  <c r="T37" i="11" s="1"/>
  <c r="U37" i="11" s="1"/>
  <c r="N39" i="9"/>
  <c r="P38" i="9"/>
  <c r="O38" i="9"/>
  <c r="E39" i="81"/>
  <c r="F39" i="81" s="1"/>
  <c r="G39" i="81" s="1"/>
  <c r="C40" i="81"/>
  <c r="D41" i="81"/>
  <c r="A145" i="11"/>
  <c r="A145" i="9"/>
  <c r="D39" i="11" l="1"/>
  <c r="F39" i="11" s="1"/>
  <c r="G39" i="11" s="1"/>
  <c r="H39" i="11" s="1"/>
  <c r="F37" i="9"/>
  <c r="G37" i="9" s="1"/>
  <c r="H37" i="9" s="1"/>
  <c r="I37" i="9" s="1"/>
  <c r="D38" i="9"/>
  <c r="E38" i="9"/>
  <c r="B39" i="9"/>
  <c r="C39" i="9" s="1"/>
  <c r="B39" i="81"/>
  <c r="B40" i="11" s="1"/>
  <c r="C40" i="11" s="1"/>
  <c r="D40" i="11" s="1"/>
  <c r="P43" i="11"/>
  <c r="Q43" i="11"/>
  <c r="N44" i="11"/>
  <c r="O44" i="11" s="1"/>
  <c r="M44" i="9"/>
  <c r="I38" i="11"/>
  <c r="J38" i="11" s="1"/>
  <c r="L46" i="81"/>
  <c r="K45" i="81"/>
  <c r="M45" i="81" s="1"/>
  <c r="N45" i="81" s="1"/>
  <c r="O45" i="81" s="1"/>
  <c r="J45" i="81" s="1"/>
  <c r="Q38" i="9"/>
  <c r="R38" i="9" s="1"/>
  <c r="S38" i="9" s="1"/>
  <c r="T38" i="9" s="1"/>
  <c r="R38" i="11"/>
  <c r="S38" i="11" s="1"/>
  <c r="T38" i="11" s="1"/>
  <c r="U38" i="11" s="1"/>
  <c r="N40" i="9"/>
  <c r="O39" i="9"/>
  <c r="P39" i="9"/>
  <c r="E40" i="81"/>
  <c r="F40" i="81" s="1"/>
  <c r="G40" i="81" s="1"/>
  <c r="C41" i="81"/>
  <c r="D42" i="81"/>
  <c r="A146" i="11"/>
  <c r="A146" i="9"/>
  <c r="I39" i="11" l="1"/>
  <c r="J39" i="11" s="1"/>
  <c r="E40" i="11"/>
  <c r="F40" i="11" s="1"/>
  <c r="G40" i="11" s="1"/>
  <c r="H40" i="11" s="1"/>
  <c r="I40" i="11" s="1"/>
  <c r="F38" i="9"/>
  <c r="G38" i="9" s="1"/>
  <c r="H38" i="9" s="1"/>
  <c r="I38" i="9" s="1"/>
  <c r="B40" i="9"/>
  <c r="C40" i="9" s="1"/>
  <c r="E39" i="9"/>
  <c r="D39" i="9"/>
  <c r="B40" i="81"/>
  <c r="B41" i="11" s="1"/>
  <c r="C41" i="11" s="1"/>
  <c r="D41" i="11" s="1"/>
  <c r="Q44" i="11"/>
  <c r="P44" i="11"/>
  <c r="M45" i="9"/>
  <c r="N45" i="11"/>
  <c r="O45" i="11" s="1"/>
  <c r="L47" i="81"/>
  <c r="K46" i="81"/>
  <c r="M46" i="81" s="1"/>
  <c r="N46" i="81" s="1"/>
  <c r="O46" i="81" s="1"/>
  <c r="J46" i="81" s="1"/>
  <c r="R39" i="11"/>
  <c r="S39" i="11" s="1"/>
  <c r="T39" i="11" s="1"/>
  <c r="U39" i="11" s="1"/>
  <c r="Q39" i="9"/>
  <c r="R39" i="9" s="1"/>
  <c r="S39" i="9" s="1"/>
  <c r="T39" i="9" s="1"/>
  <c r="O40" i="9"/>
  <c r="P40" i="9"/>
  <c r="N41" i="9"/>
  <c r="E41" i="81"/>
  <c r="F41" i="81" s="1"/>
  <c r="G41" i="81" s="1"/>
  <c r="C42" i="81"/>
  <c r="D43" i="81"/>
  <c r="A147" i="11"/>
  <c r="A147" i="9"/>
  <c r="J40" i="11" l="1"/>
  <c r="B41" i="9"/>
  <c r="C41" i="9" s="1"/>
  <c r="E41" i="11"/>
  <c r="F41" i="11" s="1"/>
  <c r="G41" i="11" s="1"/>
  <c r="H41" i="11" s="1"/>
  <c r="I41" i="11" s="1"/>
  <c r="J41" i="11" s="1"/>
  <c r="F39" i="9"/>
  <c r="G39" i="9" s="1"/>
  <c r="H39" i="9" s="1"/>
  <c r="I39" i="9" s="1"/>
  <c r="D40" i="9"/>
  <c r="E40" i="9"/>
  <c r="B41" i="81"/>
  <c r="B42" i="11" s="1"/>
  <c r="C42" i="11" s="1"/>
  <c r="E42" i="11" s="1"/>
  <c r="N46" i="11"/>
  <c r="O46" i="11" s="1"/>
  <c r="M46" i="9"/>
  <c r="P45" i="11"/>
  <c r="Q45" i="11"/>
  <c r="L48" i="81"/>
  <c r="K47" i="81"/>
  <c r="M47" i="81" s="1"/>
  <c r="N47" i="81" s="1"/>
  <c r="O47" i="81" s="1"/>
  <c r="J47" i="81" s="1"/>
  <c r="O41" i="9"/>
  <c r="P41" i="9"/>
  <c r="Q40" i="9"/>
  <c r="R40" i="9" s="1"/>
  <c r="S40" i="9" s="1"/>
  <c r="T40" i="9" s="1"/>
  <c r="N42" i="9"/>
  <c r="R40" i="11"/>
  <c r="E42" i="81"/>
  <c r="F42" i="81" s="1"/>
  <c r="G42" i="81" s="1"/>
  <c r="C43" i="81"/>
  <c r="D44" i="81"/>
  <c r="A148" i="11"/>
  <c r="A148" i="9"/>
  <c r="D41" i="9" l="1"/>
  <c r="E41" i="9"/>
  <c r="B42" i="9"/>
  <c r="C42" i="9" s="1"/>
  <c r="F40" i="9"/>
  <c r="G40" i="9" s="1"/>
  <c r="H40" i="9" s="1"/>
  <c r="I40" i="9" s="1"/>
  <c r="B42" i="81"/>
  <c r="B43" i="11" s="1"/>
  <c r="C43" i="11" s="1"/>
  <c r="Q46" i="11"/>
  <c r="P46" i="11"/>
  <c r="N47" i="11"/>
  <c r="O47" i="11" s="1"/>
  <c r="M47" i="9"/>
  <c r="D42" i="11"/>
  <c r="F42" i="11" s="1"/>
  <c r="G42" i="11" s="1"/>
  <c r="H42" i="11" s="1"/>
  <c r="I42" i="11" s="1"/>
  <c r="L49" i="81"/>
  <c r="K48" i="81"/>
  <c r="M48" i="81" s="1"/>
  <c r="N48" i="81" s="1"/>
  <c r="O48" i="81" s="1"/>
  <c r="J48" i="81" s="1"/>
  <c r="Q41" i="9"/>
  <c r="R41" i="9" s="1"/>
  <c r="S41" i="9" s="1"/>
  <c r="T41" i="9" s="1"/>
  <c r="N43" i="9"/>
  <c r="R41" i="11"/>
  <c r="S40" i="11"/>
  <c r="T40" i="11" s="1"/>
  <c r="U40" i="11" s="1"/>
  <c r="O42" i="9"/>
  <c r="P42" i="9"/>
  <c r="E43" i="81"/>
  <c r="F43" i="81" s="1"/>
  <c r="G43" i="81" s="1"/>
  <c r="C44" i="81"/>
  <c r="D45" i="81"/>
  <c r="A149" i="11"/>
  <c r="A149" i="9"/>
  <c r="B43" i="9" l="1"/>
  <c r="C43" i="9" s="1"/>
  <c r="D43" i="9" s="1"/>
  <c r="F41" i="9"/>
  <c r="G41" i="9" s="1"/>
  <c r="H41" i="9" s="1"/>
  <c r="I41" i="9" s="1"/>
  <c r="D42" i="9"/>
  <c r="E42" i="9"/>
  <c r="B43" i="81"/>
  <c r="B44" i="11" s="1"/>
  <c r="C44" i="11" s="1"/>
  <c r="P47" i="11"/>
  <c r="Q47" i="11"/>
  <c r="M48" i="9"/>
  <c r="N48" i="11"/>
  <c r="O48" i="11" s="1"/>
  <c r="Q42" i="9"/>
  <c r="R42" i="9" s="1"/>
  <c r="S42" i="9" s="1"/>
  <c r="T42" i="9" s="1"/>
  <c r="L50" i="81"/>
  <c r="K49" i="81"/>
  <c r="M49" i="81" s="1"/>
  <c r="N49" i="81" s="1"/>
  <c r="O49" i="81" s="1"/>
  <c r="J49" i="81" s="1"/>
  <c r="R42" i="11"/>
  <c r="S42" i="11" s="1"/>
  <c r="T42" i="11" s="1"/>
  <c r="U42" i="11" s="1"/>
  <c r="N44" i="9"/>
  <c r="S41" i="11"/>
  <c r="T41" i="11" s="1"/>
  <c r="U41" i="11" s="1"/>
  <c r="P43" i="9"/>
  <c r="O43" i="9"/>
  <c r="J42" i="11"/>
  <c r="E44" i="81"/>
  <c r="F44" i="81" s="1"/>
  <c r="G44" i="81" s="1"/>
  <c r="C45" i="81"/>
  <c r="D46" i="81"/>
  <c r="A150" i="11"/>
  <c r="A150" i="9"/>
  <c r="F42" i="9" l="1"/>
  <c r="G42" i="9" s="1"/>
  <c r="H42" i="9" s="1"/>
  <c r="I42" i="9" s="1"/>
  <c r="E43" i="9"/>
  <c r="F43" i="9" s="1"/>
  <c r="G43" i="9" s="1"/>
  <c r="H43" i="9" s="1"/>
  <c r="I43" i="9" s="1"/>
  <c r="B44" i="9"/>
  <c r="C44" i="9" s="1"/>
  <c r="B44" i="81"/>
  <c r="B45" i="11" s="1"/>
  <c r="C45" i="11" s="1"/>
  <c r="E45" i="11" s="1"/>
  <c r="N49" i="11"/>
  <c r="O49" i="11" s="1"/>
  <c r="M49" i="9"/>
  <c r="P48" i="11"/>
  <c r="Q48" i="11"/>
  <c r="L51" i="81"/>
  <c r="K50" i="81"/>
  <c r="M50" i="81" s="1"/>
  <c r="N50" i="81" s="1"/>
  <c r="O50" i="81" s="1"/>
  <c r="J50" i="81" s="1"/>
  <c r="Q43" i="9"/>
  <c r="R43" i="9" s="1"/>
  <c r="S43" i="9" s="1"/>
  <c r="T43" i="9" s="1"/>
  <c r="D44" i="11"/>
  <c r="E44" i="11"/>
  <c r="D43" i="11"/>
  <c r="E43" i="11"/>
  <c r="R43" i="11"/>
  <c r="P44" i="9"/>
  <c r="O44" i="9"/>
  <c r="N45" i="9"/>
  <c r="E45" i="81"/>
  <c r="F45" i="81" s="1"/>
  <c r="G45" i="81" s="1"/>
  <c r="C46" i="81"/>
  <c r="D47" i="81"/>
  <c r="A151" i="11"/>
  <c r="A151" i="9"/>
  <c r="D45" i="11" l="1"/>
  <c r="F45" i="11" s="1"/>
  <c r="G45" i="11" s="1"/>
  <c r="H45" i="11" s="1"/>
  <c r="B45" i="9"/>
  <c r="C45" i="9" s="1"/>
  <c r="E45" i="9" s="1"/>
  <c r="E44" i="9"/>
  <c r="D44" i="9"/>
  <c r="B45" i="81"/>
  <c r="B46" i="11" s="1"/>
  <c r="C46" i="11" s="1"/>
  <c r="E46" i="11" s="1"/>
  <c r="P49" i="11"/>
  <c r="Q49" i="11"/>
  <c r="N50" i="11"/>
  <c r="O50" i="11" s="1"/>
  <c r="M50" i="9"/>
  <c r="F44" i="11"/>
  <c r="G44" i="11" s="1"/>
  <c r="H44" i="11" s="1"/>
  <c r="L52" i="81"/>
  <c r="K51" i="81"/>
  <c r="M51" i="81" s="1"/>
  <c r="N51" i="81" s="1"/>
  <c r="O51" i="81" s="1"/>
  <c r="J51" i="81" s="1"/>
  <c r="F43" i="11"/>
  <c r="G43" i="11" s="1"/>
  <c r="H43" i="11" s="1"/>
  <c r="I43" i="11" s="1"/>
  <c r="J43" i="11" s="1"/>
  <c r="Q44" i="9"/>
  <c r="R44" i="9" s="1"/>
  <c r="S44" i="9" s="1"/>
  <c r="T44" i="9" s="1"/>
  <c r="O45" i="9"/>
  <c r="P45" i="9"/>
  <c r="N46" i="9"/>
  <c r="R44" i="11"/>
  <c r="S43" i="11"/>
  <c r="T43" i="11" s="1"/>
  <c r="U43" i="11" s="1"/>
  <c r="E46" i="81"/>
  <c r="F46" i="81" s="1"/>
  <c r="G46" i="81" s="1"/>
  <c r="C47" i="81"/>
  <c r="D48" i="81"/>
  <c r="A152" i="11"/>
  <c r="A152" i="9"/>
  <c r="D45" i="9" l="1"/>
  <c r="F45" i="9" s="1"/>
  <c r="G45" i="9" s="1"/>
  <c r="H45" i="9" s="1"/>
  <c r="I45" i="9" s="1"/>
  <c r="B46" i="9"/>
  <c r="C46" i="9" s="1"/>
  <c r="D46" i="11"/>
  <c r="F46" i="11" s="1"/>
  <c r="G46" i="11" s="1"/>
  <c r="H46" i="11" s="1"/>
  <c r="F44" i="9"/>
  <c r="G44" i="9" s="1"/>
  <c r="H44" i="9" s="1"/>
  <c r="I44" i="9" s="1"/>
  <c r="B46" i="81"/>
  <c r="B47" i="11" s="1"/>
  <c r="C47" i="11" s="1"/>
  <c r="E47" i="11" s="1"/>
  <c r="P50" i="11"/>
  <c r="Q50" i="11"/>
  <c r="M51" i="9"/>
  <c r="N51" i="11"/>
  <c r="O51" i="11" s="1"/>
  <c r="I44" i="11"/>
  <c r="J44" i="11" s="1"/>
  <c r="L53" i="81"/>
  <c r="K52" i="81"/>
  <c r="M52" i="81" s="1"/>
  <c r="N52" i="81" s="1"/>
  <c r="O52" i="81" s="1"/>
  <c r="J52" i="81" s="1"/>
  <c r="R45" i="11"/>
  <c r="S45" i="11" s="1"/>
  <c r="T45" i="11" s="1"/>
  <c r="U45" i="11" s="1"/>
  <c r="Q45" i="9"/>
  <c r="R45" i="9" s="1"/>
  <c r="S45" i="9" s="1"/>
  <c r="T45" i="9" s="1"/>
  <c r="N47" i="9"/>
  <c r="S44" i="11"/>
  <c r="T44" i="11" s="1"/>
  <c r="U44" i="11" s="1"/>
  <c r="O46" i="9"/>
  <c r="P46" i="9"/>
  <c r="E47" i="81"/>
  <c r="F47" i="81" s="1"/>
  <c r="G47" i="81" s="1"/>
  <c r="C48" i="81"/>
  <c r="D49" i="81"/>
  <c r="A153" i="11"/>
  <c r="A153" i="9"/>
  <c r="D47" i="11" l="1"/>
  <c r="F47" i="11" s="1"/>
  <c r="G47" i="11" s="1"/>
  <c r="H47" i="11" s="1"/>
  <c r="I45" i="11"/>
  <c r="I46" i="11" s="1"/>
  <c r="D46" i="9"/>
  <c r="E46" i="9"/>
  <c r="B47" i="9"/>
  <c r="C47" i="9" s="1"/>
  <c r="B47" i="81"/>
  <c r="B48" i="11" s="1"/>
  <c r="C48" i="11" s="1"/>
  <c r="M52" i="9"/>
  <c r="N52" i="11"/>
  <c r="O52" i="11" s="1"/>
  <c r="P51" i="11"/>
  <c r="Q51" i="11"/>
  <c r="L54" i="81"/>
  <c r="K53" i="81"/>
  <c r="M53" i="81" s="1"/>
  <c r="N53" i="81" s="1"/>
  <c r="O53" i="81" s="1"/>
  <c r="J53" i="81" s="1"/>
  <c r="Q46" i="9"/>
  <c r="R46" i="9" s="1"/>
  <c r="S46" i="9" s="1"/>
  <c r="T46" i="9" s="1"/>
  <c r="R46" i="11"/>
  <c r="N48" i="9"/>
  <c r="O47" i="9"/>
  <c r="P47" i="9"/>
  <c r="J45" i="11"/>
  <c r="E48" i="81"/>
  <c r="F48" i="81" s="1"/>
  <c r="G48" i="81" s="1"/>
  <c r="C49" i="81"/>
  <c r="D50" i="81"/>
  <c r="A154" i="11"/>
  <c r="A154" i="9"/>
  <c r="B48" i="9" l="1"/>
  <c r="C48" i="9" s="1"/>
  <c r="D48" i="9" s="1"/>
  <c r="F46" i="9"/>
  <c r="G46" i="9" s="1"/>
  <c r="H46" i="9" s="1"/>
  <c r="I46" i="9" s="1"/>
  <c r="D47" i="9"/>
  <c r="E47" i="9"/>
  <c r="B48" i="81"/>
  <c r="B49" i="11" s="1"/>
  <c r="C49" i="11" s="1"/>
  <c r="Q52" i="11"/>
  <c r="P52" i="11"/>
  <c r="M53" i="9"/>
  <c r="N53" i="11"/>
  <c r="O53" i="11" s="1"/>
  <c r="L55" i="81"/>
  <c r="K54" i="81"/>
  <c r="M54" i="81" s="1"/>
  <c r="N54" i="81" s="1"/>
  <c r="O54" i="81" s="1"/>
  <c r="J54" i="81" s="1"/>
  <c r="R47" i="11"/>
  <c r="S47" i="11" s="1"/>
  <c r="T47" i="11" s="1"/>
  <c r="U47" i="11" s="1"/>
  <c r="N49" i="9"/>
  <c r="Q47" i="9"/>
  <c r="R47" i="9" s="1"/>
  <c r="S47" i="9" s="1"/>
  <c r="T47" i="9" s="1"/>
  <c r="P48" i="9"/>
  <c r="O48" i="9"/>
  <c r="S46" i="11"/>
  <c r="T46" i="11" s="1"/>
  <c r="U46" i="11" s="1"/>
  <c r="J46" i="11"/>
  <c r="I47" i="11"/>
  <c r="E49" i="81"/>
  <c r="F49" i="81" s="1"/>
  <c r="G49" i="81" s="1"/>
  <c r="C50" i="81"/>
  <c r="D51" i="81"/>
  <c r="A155" i="11"/>
  <c r="A155" i="9"/>
  <c r="E48" i="9" l="1"/>
  <c r="F48" i="9" s="1"/>
  <c r="G48" i="9" s="1"/>
  <c r="H48" i="9" s="1"/>
  <c r="F47" i="9"/>
  <c r="G47" i="9" s="1"/>
  <c r="H47" i="9" s="1"/>
  <c r="I47" i="9" s="1"/>
  <c r="B49" i="9"/>
  <c r="C49" i="9" s="1"/>
  <c r="B49" i="81"/>
  <c r="B50" i="11" s="1"/>
  <c r="C50" i="11" s="1"/>
  <c r="D50" i="11" s="1"/>
  <c r="N54" i="11"/>
  <c r="O54" i="11" s="1"/>
  <c r="M54" i="9"/>
  <c r="P53" i="11"/>
  <c r="Q53" i="11"/>
  <c r="L56" i="81"/>
  <c r="K55" i="81"/>
  <c r="M55" i="81" s="1"/>
  <c r="N55" i="81" s="1"/>
  <c r="O55" i="81" s="1"/>
  <c r="J55" i="81" s="1"/>
  <c r="D49" i="11"/>
  <c r="E49" i="11"/>
  <c r="E48" i="11"/>
  <c r="D48" i="11"/>
  <c r="R48" i="11"/>
  <c r="S48" i="11" s="1"/>
  <c r="T48" i="11" s="1"/>
  <c r="U48" i="11" s="1"/>
  <c r="N50" i="9"/>
  <c r="P49" i="9"/>
  <c r="O49" i="9"/>
  <c r="Q48" i="9"/>
  <c r="R48" i="9" s="1"/>
  <c r="S48" i="9" s="1"/>
  <c r="T48" i="9" s="1"/>
  <c r="J47" i="11"/>
  <c r="E50" i="81"/>
  <c r="F50" i="81" s="1"/>
  <c r="G50" i="81" s="1"/>
  <c r="C51" i="81"/>
  <c r="D52" i="81"/>
  <c r="A156" i="11"/>
  <c r="A156" i="9"/>
  <c r="I48" i="9" l="1"/>
  <c r="E50" i="11"/>
  <c r="F50" i="11" s="1"/>
  <c r="G50" i="11" s="1"/>
  <c r="H50" i="11" s="1"/>
  <c r="D49" i="9"/>
  <c r="E49" i="9"/>
  <c r="B50" i="9"/>
  <c r="C50" i="9" s="1"/>
  <c r="B50" i="81"/>
  <c r="B51" i="11" s="1"/>
  <c r="C51" i="11" s="1"/>
  <c r="P54" i="11"/>
  <c r="Q54" i="11"/>
  <c r="N55" i="11"/>
  <c r="O55" i="11" s="1"/>
  <c r="M55" i="9"/>
  <c r="F49" i="11"/>
  <c r="G49" i="11" s="1"/>
  <c r="H49" i="11" s="1"/>
  <c r="L57" i="81"/>
  <c r="K56" i="81"/>
  <c r="M56" i="81" s="1"/>
  <c r="N56" i="81" s="1"/>
  <c r="O56" i="81" s="1"/>
  <c r="J56" i="81" s="1"/>
  <c r="F48" i="11"/>
  <c r="G48" i="11" s="1"/>
  <c r="H48" i="11" s="1"/>
  <c r="I48" i="11" s="1"/>
  <c r="Q49" i="9"/>
  <c r="R49" i="9" s="1"/>
  <c r="S49" i="9" s="1"/>
  <c r="T49" i="9" s="1"/>
  <c r="R49" i="11"/>
  <c r="N51" i="9"/>
  <c r="P50" i="9"/>
  <c r="O50" i="9"/>
  <c r="E51" i="81"/>
  <c r="F51" i="81" s="1"/>
  <c r="G51" i="81" s="1"/>
  <c r="C52" i="81"/>
  <c r="D53" i="81"/>
  <c r="A157" i="11"/>
  <c r="A157" i="9"/>
  <c r="I49" i="11" l="1"/>
  <c r="J49" i="11" s="1"/>
  <c r="B51" i="9"/>
  <c r="C51" i="9" s="1"/>
  <c r="E51" i="9" s="1"/>
  <c r="F49" i="9"/>
  <c r="G49" i="9" s="1"/>
  <c r="H49" i="9" s="1"/>
  <c r="I49" i="9" s="1"/>
  <c r="D50" i="9"/>
  <c r="E50" i="9"/>
  <c r="B51" i="81"/>
  <c r="B52" i="11" s="1"/>
  <c r="C52" i="11" s="1"/>
  <c r="J48" i="11"/>
  <c r="Q55" i="11"/>
  <c r="P55" i="11"/>
  <c r="N56" i="11"/>
  <c r="O56" i="11" s="1"/>
  <c r="M56" i="9"/>
  <c r="L58" i="81"/>
  <c r="K57" i="81"/>
  <c r="M57" i="81" s="1"/>
  <c r="N57" i="81" s="1"/>
  <c r="O57" i="81" s="1"/>
  <c r="J57" i="81" s="1"/>
  <c r="Q50" i="9"/>
  <c r="R50" i="9" s="1"/>
  <c r="S50" i="9" s="1"/>
  <c r="T50" i="9" s="1"/>
  <c r="D51" i="11"/>
  <c r="E51" i="11"/>
  <c r="N52" i="9"/>
  <c r="O51" i="9"/>
  <c r="P51" i="9"/>
  <c r="R50" i="11"/>
  <c r="S49" i="11"/>
  <c r="T49" i="11" s="1"/>
  <c r="U49" i="11" s="1"/>
  <c r="E52" i="81"/>
  <c r="F52" i="81" s="1"/>
  <c r="G52" i="81" s="1"/>
  <c r="C53" i="81"/>
  <c r="D54" i="81"/>
  <c r="A158" i="11"/>
  <c r="A158" i="9"/>
  <c r="I50" i="11" l="1"/>
  <c r="J50" i="11" s="1"/>
  <c r="D51" i="9"/>
  <c r="F51" i="9" s="1"/>
  <c r="G51" i="9" s="1"/>
  <c r="H51" i="9" s="1"/>
  <c r="I51" i="9" s="1"/>
  <c r="B52" i="9"/>
  <c r="C52" i="9" s="1"/>
  <c r="F50" i="9"/>
  <c r="G50" i="9" s="1"/>
  <c r="H50" i="9" s="1"/>
  <c r="I50" i="9" s="1"/>
  <c r="B52" i="81"/>
  <c r="B53" i="11" s="1"/>
  <c r="C53" i="11" s="1"/>
  <c r="D53" i="11" s="1"/>
  <c r="P56" i="11"/>
  <c r="Q56" i="11"/>
  <c r="N57" i="11"/>
  <c r="O57" i="11" s="1"/>
  <c r="M57" i="9"/>
  <c r="L59" i="81"/>
  <c r="K58" i="81"/>
  <c r="M58" i="81" s="1"/>
  <c r="N58" i="81" s="1"/>
  <c r="O58" i="81" s="1"/>
  <c r="J58" i="81" s="1"/>
  <c r="F51" i="11"/>
  <c r="G51" i="11" s="1"/>
  <c r="H51" i="11" s="1"/>
  <c r="E52" i="11"/>
  <c r="D52" i="11"/>
  <c r="N53" i="9"/>
  <c r="S50" i="11"/>
  <c r="T50" i="11" s="1"/>
  <c r="U50" i="11" s="1"/>
  <c r="Q51" i="9"/>
  <c r="R51" i="9" s="1"/>
  <c r="S51" i="9" s="1"/>
  <c r="T51" i="9" s="1"/>
  <c r="R51" i="11"/>
  <c r="P52" i="9"/>
  <c r="O52" i="9"/>
  <c r="E53" i="81"/>
  <c r="F53" i="81" s="1"/>
  <c r="G53" i="81" s="1"/>
  <c r="C54" i="81"/>
  <c r="D55" i="81"/>
  <c r="A159" i="11"/>
  <c r="A159" i="9"/>
  <c r="I51" i="11" l="1"/>
  <c r="J51" i="11" s="1"/>
  <c r="E53" i="11"/>
  <c r="F53" i="11" s="1"/>
  <c r="G53" i="11" s="1"/>
  <c r="H53" i="11" s="1"/>
  <c r="B53" i="9"/>
  <c r="C53" i="9" s="1"/>
  <c r="E53" i="9" s="1"/>
  <c r="E52" i="9"/>
  <c r="D52" i="9"/>
  <c r="B53" i="81"/>
  <c r="B54" i="11" s="1"/>
  <c r="C54" i="11" s="1"/>
  <c r="P57" i="11"/>
  <c r="Q57" i="11"/>
  <c r="N58" i="11"/>
  <c r="O58" i="11" s="1"/>
  <c r="M58" i="9"/>
  <c r="F52" i="11"/>
  <c r="G52" i="11" s="1"/>
  <c r="H52" i="11" s="1"/>
  <c r="L60" i="81"/>
  <c r="K59" i="81"/>
  <c r="M59" i="81" s="1"/>
  <c r="N59" i="81" s="1"/>
  <c r="O59" i="81" s="1"/>
  <c r="J59" i="81" s="1"/>
  <c r="S51" i="11"/>
  <c r="T51" i="11" s="1"/>
  <c r="U51" i="11" s="1"/>
  <c r="R52" i="11"/>
  <c r="Q52" i="9"/>
  <c r="R52" i="9" s="1"/>
  <c r="S52" i="9" s="1"/>
  <c r="T52" i="9" s="1"/>
  <c r="P53" i="9"/>
  <c r="O53" i="9"/>
  <c r="N54" i="9"/>
  <c r="E54" i="81"/>
  <c r="F54" i="81" s="1"/>
  <c r="G54" i="81" s="1"/>
  <c r="C55" i="81"/>
  <c r="D56" i="81"/>
  <c r="A160" i="11"/>
  <c r="A160" i="9"/>
  <c r="I52" i="11" l="1"/>
  <c r="I53" i="11" s="1"/>
  <c r="F52" i="9"/>
  <c r="G52" i="9" s="1"/>
  <c r="H52" i="9" s="1"/>
  <c r="I52" i="9" s="1"/>
  <c r="Q53" i="9"/>
  <c r="R53" i="9" s="1"/>
  <c r="S53" i="9" s="1"/>
  <c r="T53" i="9" s="1"/>
  <c r="D53" i="9"/>
  <c r="F53" i="9" s="1"/>
  <c r="G53" i="9" s="1"/>
  <c r="H53" i="9" s="1"/>
  <c r="I53" i="9" s="1"/>
  <c r="B54" i="9"/>
  <c r="C54" i="9" s="1"/>
  <c r="B54" i="81"/>
  <c r="B55" i="11" s="1"/>
  <c r="C55" i="11" s="1"/>
  <c r="Q58" i="11"/>
  <c r="P58" i="11"/>
  <c r="M59" i="9"/>
  <c r="N59" i="11"/>
  <c r="O59" i="11" s="1"/>
  <c r="L61" i="81"/>
  <c r="K60" i="81"/>
  <c r="M60" i="81" s="1"/>
  <c r="N60" i="81" s="1"/>
  <c r="O60" i="81" s="1"/>
  <c r="J60" i="81" s="1"/>
  <c r="E54" i="11"/>
  <c r="D54" i="11"/>
  <c r="O54" i="9"/>
  <c r="P54" i="9"/>
  <c r="S52" i="11"/>
  <c r="T52" i="11" s="1"/>
  <c r="U52" i="11" s="1"/>
  <c r="R53" i="11"/>
  <c r="N55" i="9"/>
  <c r="E55" i="81"/>
  <c r="F55" i="81" s="1"/>
  <c r="G55" i="81" s="1"/>
  <c r="C56" i="81"/>
  <c r="D57" i="81"/>
  <c r="A161" i="11"/>
  <c r="A161" i="9"/>
  <c r="J52" i="11" l="1"/>
  <c r="B55" i="9"/>
  <c r="C55" i="9" s="1"/>
  <c r="E55" i="9" s="1"/>
  <c r="D54" i="9"/>
  <c r="E54" i="9"/>
  <c r="B55" i="81"/>
  <c r="B56" i="11" s="1"/>
  <c r="C56" i="11" s="1"/>
  <c r="N60" i="11"/>
  <c r="O60" i="11" s="1"/>
  <c r="M60" i="9"/>
  <c r="P59" i="11"/>
  <c r="Q59" i="11"/>
  <c r="F54" i="11"/>
  <c r="G54" i="11" s="1"/>
  <c r="H54" i="11" s="1"/>
  <c r="I54" i="11" s="1"/>
  <c r="L62" i="81"/>
  <c r="K61" i="81"/>
  <c r="M61" i="81" s="1"/>
  <c r="N61" i="81" s="1"/>
  <c r="O61" i="81" s="1"/>
  <c r="J61" i="81" s="1"/>
  <c r="Q54" i="9"/>
  <c r="R54" i="9" s="1"/>
  <c r="S54" i="9" s="1"/>
  <c r="T54" i="9" s="1"/>
  <c r="N56" i="9"/>
  <c r="O55" i="9"/>
  <c r="P55" i="9"/>
  <c r="R54" i="11"/>
  <c r="S53" i="11"/>
  <c r="T53" i="11" s="1"/>
  <c r="U53" i="11" s="1"/>
  <c r="J53" i="11"/>
  <c r="E56" i="81"/>
  <c r="F56" i="81" s="1"/>
  <c r="G56" i="81" s="1"/>
  <c r="C57" i="81"/>
  <c r="D58" i="81"/>
  <c r="A162" i="11"/>
  <c r="A162" i="9"/>
  <c r="D55" i="9" l="1"/>
  <c r="F55" i="9" s="1"/>
  <c r="G55" i="9" s="1"/>
  <c r="H55" i="9" s="1"/>
  <c r="I55" i="9" s="1"/>
  <c r="B56" i="9"/>
  <c r="C56" i="9" s="1"/>
  <c r="F54" i="9"/>
  <c r="G54" i="9" s="1"/>
  <c r="H54" i="9" s="1"/>
  <c r="I54" i="9" s="1"/>
  <c r="B56" i="81"/>
  <c r="B57" i="11" s="1"/>
  <c r="C57" i="11" s="1"/>
  <c r="Q60" i="11"/>
  <c r="P60" i="11"/>
  <c r="N61" i="11"/>
  <c r="O61" i="11" s="1"/>
  <c r="M61" i="9"/>
  <c r="L63" i="81"/>
  <c r="K62" i="81"/>
  <c r="M62" i="81" s="1"/>
  <c r="N62" i="81" s="1"/>
  <c r="O62" i="81" s="1"/>
  <c r="J62" i="81" s="1"/>
  <c r="D55" i="11"/>
  <c r="E55" i="11"/>
  <c r="Q55" i="9"/>
  <c r="R55" i="9" s="1"/>
  <c r="S55" i="9" s="1"/>
  <c r="T55" i="9" s="1"/>
  <c r="N57" i="9"/>
  <c r="O56" i="9"/>
  <c r="P56" i="9"/>
  <c r="R55" i="11"/>
  <c r="S54" i="11"/>
  <c r="T54" i="11" s="1"/>
  <c r="U54" i="11" s="1"/>
  <c r="J54" i="11"/>
  <c r="E57" i="81"/>
  <c r="F57" i="81" s="1"/>
  <c r="G57" i="81" s="1"/>
  <c r="C58" i="81"/>
  <c r="D59" i="81"/>
  <c r="A163" i="11"/>
  <c r="A163" i="9"/>
  <c r="D56" i="9" l="1"/>
  <c r="E56" i="9"/>
  <c r="B57" i="9"/>
  <c r="C57" i="9" s="1"/>
  <c r="B57" i="81"/>
  <c r="B58" i="11" s="1"/>
  <c r="C58" i="11" s="1"/>
  <c r="E58" i="11" s="1"/>
  <c r="P61" i="11"/>
  <c r="Q61" i="11"/>
  <c r="M62" i="9"/>
  <c r="N62" i="11"/>
  <c r="O62" i="11" s="1"/>
  <c r="L64" i="81"/>
  <c r="K63" i="81"/>
  <c r="M63" i="81" s="1"/>
  <c r="N63" i="81" s="1"/>
  <c r="O63" i="81" s="1"/>
  <c r="J63" i="81" s="1"/>
  <c r="F55" i="11"/>
  <c r="G55" i="11" s="1"/>
  <c r="H55" i="11" s="1"/>
  <c r="I55" i="11" s="1"/>
  <c r="J55" i="11" s="1"/>
  <c r="E56" i="11"/>
  <c r="D56" i="11"/>
  <c r="D57" i="11"/>
  <c r="E57" i="11"/>
  <c r="Q56" i="9"/>
  <c r="R56" i="9" s="1"/>
  <c r="S56" i="9" s="1"/>
  <c r="T56" i="9" s="1"/>
  <c r="O57" i="9"/>
  <c r="P57" i="9"/>
  <c r="S55" i="11"/>
  <c r="T55" i="11" s="1"/>
  <c r="U55" i="11" s="1"/>
  <c r="N58" i="9"/>
  <c r="R56" i="11"/>
  <c r="E58" i="81"/>
  <c r="F58" i="81" s="1"/>
  <c r="G58" i="81" s="1"/>
  <c r="C59" i="81"/>
  <c r="D60" i="81"/>
  <c r="A164" i="11"/>
  <c r="A164" i="9"/>
  <c r="D58" i="11" l="1"/>
  <c r="F56" i="9"/>
  <c r="G56" i="9" s="1"/>
  <c r="H56" i="9" s="1"/>
  <c r="I56" i="9" s="1"/>
  <c r="B58" i="9"/>
  <c r="C58" i="9" s="1"/>
  <c r="D57" i="9"/>
  <c r="E57" i="9"/>
  <c r="B58" i="81"/>
  <c r="B59" i="11" s="1"/>
  <c r="C59" i="11" s="1"/>
  <c r="D59" i="11" s="1"/>
  <c r="N63" i="11"/>
  <c r="O63" i="11" s="1"/>
  <c r="M63" i="9"/>
  <c r="Q62" i="11"/>
  <c r="P62" i="11"/>
  <c r="F57" i="11"/>
  <c r="G57" i="11" s="1"/>
  <c r="H57" i="11" s="1"/>
  <c r="Q57" i="9"/>
  <c r="R57" i="9" s="1"/>
  <c r="S57" i="9" s="1"/>
  <c r="T57" i="9" s="1"/>
  <c r="L65" i="81"/>
  <c r="K64" i="81"/>
  <c r="M64" i="81" s="1"/>
  <c r="N64" i="81" s="1"/>
  <c r="O64" i="81" s="1"/>
  <c r="J64" i="81" s="1"/>
  <c r="F56" i="11"/>
  <c r="G56" i="11" s="1"/>
  <c r="H56" i="11" s="1"/>
  <c r="I56" i="11" s="1"/>
  <c r="I57" i="11" s="1"/>
  <c r="R57" i="11"/>
  <c r="S57" i="11" s="1"/>
  <c r="T57" i="11" s="1"/>
  <c r="U57" i="11" s="1"/>
  <c r="N59" i="9"/>
  <c r="O58" i="9"/>
  <c r="P58" i="9"/>
  <c r="S56" i="11"/>
  <c r="T56" i="11" s="1"/>
  <c r="U56" i="11" s="1"/>
  <c r="F58" i="11"/>
  <c r="G58" i="11" s="1"/>
  <c r="H58" i="11" s="1"/>
  <c r="E59" i="81"/>
  <c r="F59" i="81" s="1"/>
  <c r="G59" i="81" s="1"/>
  <c r="C60" i="81"/>
  <c r="D61" i="81"/>
  <c r="A165" i="11"/>
  <c r="A165" i="9"/>
  <c r="E59" i="11" l="1"/>
  <c r="F59" i="11" s="1"/>
  <c r="B59" i="9"/>
  <c r="C59" i="9" s="1"/>
  <c r="F57" i="9"/>
  <c r="G57" i="9" s="1"/>
  <c r="H57" i="9" s="1"/>
  <c r="I57" i="9" s="1"/>
  <c r="D58" i="9"/>
  <c r="E58" i="9"/>
  <c r="B59" i="81"/>
  <c r="B60" i="11" s="1"/>
  <c r="C60" i="11" s="1"/>
  <c r="P63" i="11"/>
  <c r="Q63" i="11"/>
  <c r="M64" i="9"/>
  <c r="N64" i="11"/>
  <c r="O64" i="11" s="1"/>
  <c r="B60" i="9"/>
  <c r="C60" i="9" s="1"/>
  <c r="E60" i="9" s="1"/>
  <c r="J56" i="11"/>
  <c r="Q58" i="9"/>
  <c r="R58" i="9" s="1"/>
  <c r="S58" i="9" s="1"/>
  <c r="T58" i="9" s="1"/>
  <c r="L66" i="81"/>
  <c r="K65" i="81"/>
  <c r="M65" i="81" s="1"/>
  <c r="N65" i="81" s="1"/>
  <c r="O65" i="81" s="1"/>
  <c r="J65" i="81" s="1"/>
  <c r="R58" i="11"/>
  <c r="S58" i="11" s="1"/>
  <c r="T58" i="11" s="1"/>
  <c r="U58" i="11" s="1"/>
  <c r="N60" i="9"/>
  <c r="P59" i="9"/>
  <c r="O59" i="9"/>
  <c r="I58" i="11"/>
  <c r="J58" i="11" s="1"/>
  <c r="J57" i="11"/>
  <c r="E60" i="81"/>
  <c r="F60" i="81" s="1"/>
  <c r="G60" i="81" s="1"/>
  <c r="C61" i="81"/>
  <c r="D62" i="81"/>
  <c r="A166" i="11"/>
  <c r="A166" i="9"/>
  <c r="D60" i="9" l="1"/>
  <c r="F60" i="9" s="1"/>
  <c r="G60" i="9" s="1"/>
  <c r="H60" i="9" s="1"/>
  <c r="I60" i="9" s="1"/>
  <c r="F58" i="9"/>
  <c r="G58" i="9" s="1"/>
  <c r="H58" i="9" s="1"/>
  <c r="I58" i="9" s="1"/>
  <c r="D59" i="9"/>
  <c r="E59" i="9"/>
  <c r="B60" i="81"/>
  <c r="B61" i="11" s="1"/>
  <c r="C61" i="11" s="1"/>
  <c r="M65" i="9"/>
  <c r="N65" i="11"/>
  <c r="O65" i="11" s="1"/>
  <c r="P64" i="11"/>
  <c r="Q64" i="11"/>
  <c r="Q59" i="9"/>
  <c r="R59" i="9" s="1"/>
  <c r="S59" i="9" s="1"/>
  <c r="T59" i="9" s="1"/>
  <c r="L67" i="81"/>
  <c r="K66" i="81"/>
  <c r="M66" i="81" s="1"/>
  <c r="N66" i="81" s="1"/>
  <c r="O66" i="81" s="1"/>
  <c r="J66" i="81" s="1"/>
  <c r="D60" i="11"/>
  <c r="E60" i="11"/>
  <c r="R59" i="11"/>
  <c r="S59" i="11" s="1"/>
  <c r="T59" i="11" s="1"/>
  <c r="U59" i="11" s="1"/>
  <c r="N61" i="9"/>
  <c r="P60" i="9"/>
  <c r="O60" i="9"/>
  <c r="G59" i="11"/>
  <c r="H59" i="11" s="1"/>
  <c r="I59" i="11" s="1"/>
  <c r="E61" i="81"/>
  <c r="F61" i="81" s="1"/>
  <c r="G61" i="81" s="1"/>
  <c r="C62" i="81"/>
  <c r="D63" i="81"/>
  <c r="A167" i="11"/>
  <c r="A167" i="9"/>
  <c r="F59" i="9" l="1"/>
  <c r="G59" i="9" s="1"/>
  <c r="H59" i="9" s="1"/>
  <c r="I59" i="9" s="1"/>
  <c r="B61" i="9"/>
  <c r="C61" i="9" s="1"/>
  <c r="B61" i="81"/>
  <c r="B62" i="11" s="1"/>
  <c r="C62" i="11" s="1"/>
  <c r="P65" i="11"/>
  <c r="Q65" i="11"/>
  <c r="N66" i="11"/>
  <c r="O66" i="11" s="1"/>
  <c r="M66" i="9"/>
  <c r="L68" i="81"/>
  <c r="K67" i="81"/>
  <c r="M67" i="81" s="1"/>
  <c r="N67" i="81" s="1"/>
  <c r="O67" i="81" s="1"/>
  <c r="J67" i="81" s="1"/>
  <c r="F60" i="11"/>
  <c r="G60" i="11" s="1"/>
  <c r="H60" i="11" s="1"/>
  <c r="I60" i="11" s="1"/>
  <c r="D61" i="11"/>
  <c r="E61" i="11"/>
  <c r="R60" i="11"/>
  <c r="S60" i="11" s="1"/>
  <c r="T60" i="11" s="1"/>
  <c r="U60" i="11" s="1"/>
  <c r="Q60" i="9"/>
  <c r="R60" i="9" s="1"/>
  <c r="S60" i="9" s="1"/>
  <c r="T60" i="9" s="1"/>
  <c r="N62" i="9"/>
  <c r="R61" i="11"/>
  <c r="P61" i="9"/>
  <c r="O61" i="9"/>
  <c r="J59" i="11"/>
  <c r="E62" i="81"/>
  <c r="F62" i="81" s="1"/>
  <c r="G62" i="81" s="1"/>
  <c r="C63" i="81"/>
  <c r="D64" i="81"/>
  <c r="A168" i="11"/>
  <c r="A168" i="9"/>
  <c r="B62" i="9" l="1"/>
  <c r="C62" i="9" s="1"/>
  <c r="D61" i="9"/>
  <c r="E61" i="9"/>
  <c r="B62" i="81"/>
  <c r="B63" i="11" s="1"/>
  <c r="C63" i="11" s="1"/>
  <c r="P66" i="11"/>
  <c r="Q66" i="11"/>
  <c r="N67" i="11"/>
  <c r="O67" i="11" s="1"/>
  <c r="M67" i="9"/>
  <c r="F61" i="11"/>
  <c r="G61" i="11" s="1"/>
  <c r="H61" i="11" s="1"/>
  <c r="I61" i="11" s="1"/>
  <c r="L69" i="81"/>
  <c r="K68" i="81"/>
  <c r="M68" i="81" s="1"/>
  <c r="N68" i="81" s="1"/>
  <c r="O68" i="81" s="1"/>
  <c r="J68" i="81" s="1"/>
  <c r="E62" i="11"/>
  <c r="D62" i="11"/>
  <c r="Q61" i="9"/>
  <c r="R61" i="9" s="1"/>
  <c r="S61" i="9" s="1"/>
  <c r="T61" i="9" s="1"/>
  <c r="N63" i="9"/>
  <c r="R62" i="11"/>
  <c r="S61" i="11"/>
  <c r="T61" i="11" s="1"/>
  <c r="U61" i="11" s="1"/>
  <c r="O62" i="9"/>
  <c r="P62" i="9"/>
  <c r="J60" i="11"/>
  <c r="E63" i="81"/>
  <c r="F63" i="81" s="1"/>
  <c r="G63" i="81" s="1"/>
  <c r="C64" i="81"/>
  <c r="D65" i="81"/>
  <c r="A169" i="11"/>
  <c r="A169" i="9"/>
  <c r="D62" i="9" l="1"/>
  <c r="E62" i="9"/>
  <c r="F61" i="9"/>
  <c r="G61" i="9" s="1"/>
  <c r="H61" i="9" s="1"/>
  <c r="I61" i="9" s="1"/>
  <c r="B63" i="9"/>
  <c r="C63" i="9" s="1"/>
  <c r="D63" i="9" s="1"/>
  <c r="B63" i="81"/>
  <c r="B64" i="11" s="1"/>
  <c r="C64" i="11" s="1"/>
  <c r="D64" i="11" s="1"/>
  <c r="P67" i="11"/>
  <c r="Q67" i="11"/>
  <c r="M68" i="9"/>
  <c r="N68" i="11"/>
  <c r="O68" i="11" s="1"/>
  <c r="F62" i="11"/>
  <c r="G62" i="11" s="1"/>
  <c r="H62" i="11" s="1"/>
  <c r="I62" i="11" s="1"/>
  <c r="L70" i="81"/>
  <c r="K69" i="81"/>
  <c r="M69" i="81" s="1"/>
  <c r="N69" i="81" s="1"/>
  <c r="O69" i="81" s="1"/>
  <c r="J69" i="81" s="1"/>
  <c r="D63" i="11"/>
  <c r="E63" i="11"/>
  <c r="Q62" i="9"/>
  <c r="R62" i="9" s="1"/>
  <c r="S62" i="9" s="1"/>
  <c r="T62" i="9" s="1"/>
  <c r="O63" i="9"/>
  <c r="P63" i="9"/>
  <c r="N64" i="9"/>
  <c r="R63" i="11"/>
  <c r="S62" i="11"/>
  <c r="T62" i="11" s="1"/>
  <c r="U62" i="11" s="1"/>
  <c r="J61" i="11"/>
  <c r="E64" i="81"/>
  <c r="F64" i="81" s="1"/>
  <c r="G64" i="81" s="1"/>
  <c r="C65" i="81"/>
  <c r="D66" i="81"/>
  <c r="A170" i="11"/>
  <c r="A170" i="9"/>
  <c r="E64" i="11" l="1"/>
  <c r="F64" i="11" s="1"/>
  <c r="G64" i="11" s="1"/>
  <c r="H64" i="11" s="1"/>
  <c r="E63" i="9"/>
  <c r="F63" i="9" s="1"/>
  <c r="G63" i="9" s="1"/>
  <c r="H63" i="9" s="1"/>
  <c r="I63" i="9" s="1"/>
  <c r="F62" i="9"/>
  <c r="G62" i="9" s="1"/>
  <c r="H62" i="9" s="1"/>
  <c r="I62" i="9" s="1"/>
  <c r="B64" i="9"/>
  <c r="C64" i="9" s="1"/>
  <c r="B64" i="81"/>
  <c r="B65" i="11" s="1"/>
  <c r="C65" i="11" s="1"/>
  <c r="M69" i="9"/>
  <c r="N69" i="11"/>
  <c r="O69" i="11" s="1"/>
  <c r="Q68" i="11"/>
  <c r="P68" i="11"/>
  <c r="F63" i="11"/>
  <c r="G63" i="11" s="1"/>
  <c r="H63" i="11" s="1"/>
  <c r="I63" i="11" s="1"/>
  <c r="L71" i="81"/>
  <c r="K70" i="81"/>
  <c r="M70" i="81" s="1"/>
  <c r="N70" i="81" s="1"/>
  <c r="O70" i="81" s="1"/>
  <c r="J70" i="81" s="1"/>
  <c r="Q63" i="9"/>
  <c r="R63" i="9" s="1"/>
  <c r="S63" i="9" s="1"/>
  <c r="T63" i="9" s="1"/>
  <c r="O64" i="9"/>
  <c r="P64" i="9"/>
  <c r="N65" i="9"/>
  <c r="S63" i="11"/>
  <c r="T63" i="11" s="1"/>
  <c r="U63" i="11" s="1"/>
  <c r="J62" i="11"/>
  <c r="E65" i="81"/>
  <c r="F65" i="81" s="1"/>
  <c r="G65" i="81" s="1"/>
  <c r="C66" i="81"/>
  <c r="D67" i="81"/>
  <c r="A171" i="11"/>
  <c r="A171" i="9"/>
  <c r="B65" i="9" l="1"/>
  <c r="C65" i="9" s="1"/>
  <c r="D64" i="9"/>
  <c r="E64" i="9"/>
  <c r="B65" i="81"/>
  <c r="B66" i="11" s="1"/>
  <c r="C66" i="11" s="1"/>
  <c r="E66" i="11" s="1"/>
  <c r="P69" i="11"/>
  <c r="Q69" i="11"/>
  <c r="M70" i="9"/>
  <c r="N70" i="11"/>
  <c r="O70" i="11" s="1"/>
  <c r="Q64" i="9"/>
  <c r="R64" i="9" s="1"/>
  <c r="S64" i="9" s="1"/>
  <c r="T64" i="9" s="1"/>
  <c r="L72" i="81"/>
  <c r="K71" i="81"/>
  <c r="M71" i="81" s="1"/>
  <c r="N71" i="81" s="1"/>
  <c r="O71" i="81" s="1"/>
  <c r="J71" i="81" s="1"/>
  <c r="D65" i="11"/>
  <c r="E65" i="11"/>
  <c r="R65" i="11"/>
  <c r="R64" i="11"/>
  <c r="N66" i="9"/>
  <c r="P65" i="9"/>
  <c r="O65" i="9"/>
  <c r="J63" i="11"/>
  <c r="I64" i="11"/>
  <c r="E66" i="81"/>
  <c r="F66" i="81" s="1"/>
  <c r="G66" i="81" s="1"/>
  <c r="C67" i="81"/>
  <c r="D68" i="81"/>
  <c r="A172" i="11"/>
  <c r="A172" i="9"/>
  <c r="D66" i="11" l="1"/>
  <c r="F66" i="11" s="1"/>
  <c r="G66" i="11" s="1"/>
  <c r="H66" i="11" s="1"/>
  <c r="E65" i="9"/>
  <c r="D65" i="9"/>
  <c r="B66" i="9"/>
  <c r="C66" i="9" s="1"/>
  <c r="F64" i="9"/>
  <c r="G64" i="9" s="1"/>
  <c r="H64" i="9" s="1"/>
  <c r="I64" i="9" s="1"/>
  <c r="B66" i="81"/>
  <c r="N71" i="11"/>
  <c r="O71" i="11" s="1"/>
  <c r="M71" i="9"/>
  <c r="Q70" i="11"/>
  <c r="P70" i="11"/>
  <c r="F65" i="11"/>
  <c r="G65" i="11" s="1"/>
  <c r="H65" i="11" s="1"/>
  <c r="I65" i="11" s="1"/>
  <c r="L73" i="81"/>
  <c r="K72" i="81"/>
  <c r="M72" i="81" s="1"/>
  <c r="N72" i="81" s="1"/>
  <c r="O72" i="81" s="1"/>
  <c r="J72" i="81" s="1"/>
  <c r="Q65" i="9"/>
  <c r="R65" i="9" s="1"/>
  <c r="S65" i="9" s="1"/>
  <c r="T65" i="9" s="1"/>
  <c r="S64" i="11"/>
  <c r="T64" i="11" s="1"/>
  <c r="U64" i="11" s="1"/>
  <c r="N67" i="9"/>
  <c r="P66" i="9"/>
  <c r="O66" i="9"/>
  <c r="S65" i="11"/>
  <c r="T65" i="11" s="1"/>
  <c r="U65" i="11" s="1"/>
  <c r="J64" i="11"/>
  <c r="E67" i="81"/>
  <c r="F67" i="81" s="1"/>
  <c r="G67" i="81" s="1"/>
  <c r="C68" i="81"/>
  <c r="D69" i="81"/>
  <c r="A173" i="11"/>
  <c r="A173" i="9"/>
  <c r="F65" i="9" l="1"/>
  <c r="G65" i="9" s="1"/>
  <c r="H65" i="9" s="1"/>
  <c r="I65" i="9" s="1"/>
  <c r="D66" i="9"/>
  <c r="E66" i="9"/>
  <c r="B67" i="9"/>
  <c r="C67" i="9" s="1"/>
  <c r="E67" i="9" s="1"/>
  <c r="B67" i="11"/>
  <c r="C67" i="11" s="1"/>
  <c r="B67" i="81"/>
  <c r="B68" i="11" s="1"/>
  <c r="C68" i="11" s="1"/>
  <c r="Q71" i="11"/>
  <c r="P71" i="11"/>
  <c r="N72" i="11"/>
  <c r="O72" i="11" s="1"/>
  <c r="M72" i="9"/>
  <c r="L74" i="81"/>
  <c r="K73" i="81"/>
  <c r="M73" i="81" s="1"/>
  <c r="N73" i="81" s="1"/>
  <c r="O73" i="81" s="1"/>
  <c r="J73" i="81" s="1"/>
  <c r="R66" i="11"/>
  <c r="S66" i="11" s="1"/>
  <c r="T66" i="11" s="1"/>
  <c r="U66" i="11" s="1"/>
  <c r="N68" i="9"/>
  <c r="R67" i="11"/>
  <c r="O67" i="9"/>
  <c r="P67" i="9"/>
  <c r="Q66" i="9"/>
  <c r="R66" i="9" s="1"/>
  <c r="S66" i="9" s="1"/>
  <c r="T66" i="9" s="1"/>
  <c r="J65" i="11"/>
  <c r="I66" i="11"/>
  <c r="E68" i="81"/>
  <c r="F68" i="81" s="1"/>
  <c r="G68" i="81" s="1"/>
  <c r="C69" i="81"/>
  <c r="D70" i="81"/>
  <c r="A174" i="11"/>
  <c r="A174" i="9"/>
  <c r="D67" i="9" l="1"/>
  <c r="F67" i="9" s="1"/>
  <c r="G67" i="9" s="1"/>
  <c r="H67" i="9" s="1"/>
  <c r="I67" i="9" s="1"/>
  <c r="F66" i="9"/>
  <c r="G66" i="9" s="1"/>
  <c r="H66" i="9" s="1"/>
  <c r="I66" i="9" s="1"/>
  <c r="B68" i="9"/>
  <c r="C68" i="9" s="1"/>
  <c r="B68" i="81"/>
  <c r="B69" i="11" s="1"/>
  <c r="C69" i="11" s="1"/>
  <c r="D69" i="11" s="1"/>
  <c r="P72" i="11"/>
  <c r="Q72" i="11"/>
  <c r="M73" i="9"/>
  <c r="N73" i="11"/>
  <c r="O73" i="11" s="1"/>
  <c r="Q67" i="9"/>
  <c r="R67" i="9" s="1"/>
  <c r="S67" i="9" s="1"/>
  <c r="T67" i="9" s="1"/>
  <c r="L75" i="81"/>
  <c r="K74" i="81"/>
  <c r="M74" i="81" s="1"/>
  <c r="N74" i="81" s="1"/>
  <c r="O74" i="81" s="1"/>
  <c r="J74" i="81" s="1"/>
  <c r="E68" i="11"/>
  <c r="D68" i="11"/>
  <c r="D67" i="11"/>
  <c r="E67" i="11"/>
  <c r="R68" i="11"/>
  <c r="P68" i="9"/>
  <c r="O68" i="9"/>
  <c r="N69" i="9"/>
  <c r="S67" i="11"/>
  <c r="T67" i="11" s="1"/>
  <c r="U67" i="11" s="1"/>
  <c r="J66" i="11"/>
  <c r="E69" i="81"/>
  <c r="F69" i="81" s="1"/>
  <c r="G69" i="81" s="1"/>
  <c r="C70" i="81"/>
  <c r="D71" i="81"/>
  <c r="A175" i="11"/>
  <c r="A175" i="9"/>
  <c r="E69" i="11" l="1"/>
  <c r="F69" i="11" s="1"/>
  <c r="G69" i="11" s="1"/>
  <c r="H69" i="11" s="1"/>
  <c r="B69" i="9"/>
  <c r="C69" i="9" s="1"/>
  <c r="E68" i="9"/>
  <c r="D68" i="9"/>
  <c r="B69" i="81"/>
  <c r="B70" i="11" s="1"/>
  <c r="C70" i="11" s="1"/>
  <c r="D70" i="11" s="1"/>
  <c r="N74" i="11"/>
  <c r="O74" i="11" s="1"/>
  <c r="M74" i="9"/>
  <c r="Q73" i="11"/>
  <c r="P73" i="11"/>
  <c r="F67" i="11"/>
  <c r="G67" i="11" s="1"/>
  <c r="H67" i="11" s="1"/>
  <c r="I67" i="11" s="1"/>
  <c r="F68" i="11"/>
  <c r="G68" i="11" s="1"/>
  <c r="H68" i="11" s="1"/>
  <c r="Q68" i="9"/>
  <c r="R68" i="9" s="1"/>
  <c r="S68" i="9" s="1"/>
  <c r="T68" i="9" s="1"/>
  <c r="L76" i="81"/>
  <c r="K75" i="81"/>
  <c r="M75" i="81" s="1"/>
  <c r="N75" i="81" s="1"/>
  <c r="O75" i="81" s="1"/>
  <c r="J75" i="81" s="1"/>
  <c r="P69" i="9"/>
  <c r="O69" i="9"/>
  <c r="N70" i="9"/>
  <c r="S68" i="11"/>
  <c r="T68" i="11" s="1"/>
  <c r="U68" i="11" s="1"/>
  <c r="E70" i="81"/>
  <c r="F70" i="81" s="1"/>
  <c r="G70" i="81" s="1"/>
  <c r="C71" i="81"/>
  <c r="D72" i="81"/>
  <c r="A176" i="11"/>
  <c r="A176" i="9"/>
  <c r="E70" i="11" l="1"/>
  <c r="F70" i="11" s="1"/>
  <c r="G70" i="11" s="1"/>
  <c r="H70" i="11" s="1"/>
  <c r="F68" i="9"/>
  <c r="G68" i="9" s="1"/>
  <c r="H68" i="9" s="1"/>
  <c r="I68" i="9" s="1"/>
  <c r="B70" i="9"/>
  <c r="C70" i="9" s="1"/>
  <c r="D69" i="9"/>
  <c r="E69" i="9"/>
  <c r="J67" i="11"/>
  <c r="I68" i="11"/>
  <c r="J68" i="11" s="1"/>
  <c r="B70" i="81"/>
  <c r="B71" i="11" s="1"/>
  <c r="C71" i="11" s="1"/>
  <c r="Q74" i="11"/>
  <c r="P74" i="11"/>
  <c r="N75" i="11"/>
  <c r="O75" i="11" s="1"/>
  <c r="M75" i="9"/>
  <c r="Q69" i="9"/>
  <c r="R69" i="9" s="1"/>
  <c r="S69" i="9" s="1"/>
  <c r="T69" i="9" s="1"/>
  <c r="L77" i="81"/>
  <c r="K76" i="81"/>
  <c r="M76" i="81" s="1"/>
  <c r="N76" i="81" s="1"/>
  <c r="O76" i="81" s="1"/>
  <c r="J76" i="81" s="1"/>
  <c r="N71" i="9"/>
  <c r="O70" i="9"/>
  <c r="P70" i="9"/>
  <c r="R69" i="11"/>
  <c r="E71" i="81"/>
  <c r="F71" i="81" s="1"/>
  <c r="G71" i="81" s="1"/>
  <c r="C72" i="81"/>
  <c r="D73" i="81"/>
  <c r="A177" i="11"/>
  <c r="A177" i="9"/>
  <c r="I69" i="11" l="1"/>
  <c r="I70" i="11" s="1"/>
  <c r="E71" i="11"/>
  <c r="D71" i="11"/>
  <c r="F69" i="9"/>
  <c r="G69" i="9" s="1"/>
  <c r="H69" i="9" s="1"/>
  <c r="I69" i="9" s="1"/>
  <c r="B71" i="9"/>
  <c r="C71" i="9" s="1"/>
  <c r="D70" i="9"/>
  <c r="E70" i="9"/>
  <c r="B71" i="81"/>
  <c r="B72" i="11" s="1"/>
  <c r="C72" i="11" s="1"/>
  <c r="P75" i="11"/>
  <c r="Q75" i="11"/>
  <c r="N76" i="11"/>
  <c r="O76" i="11" s="1"/>
  <c r="M76" i="9"/>
  <c r="Q70" i="9"/>
  <c r="R70" i="9" s="1"/>
  <c r="S70" i="9" s="1"/>
  <c r="T70" i="9" s="1"/>
  <c r="L78" i="81"/>
  <c r="K77" i="81"/>
  <c r="M77" i="81" s="1"/>
  <c r="N77" i="81" s="1"/>
  <c r="O77" i="81" s="1"/>
  <c r="J77" i="81" s="1"/>
  <c r="R70" i="11"/>
  <c r="S70" i="11" s="1"/>
  <c r="T70" i="11" s="1"/>
  <c r="U70" i="11" s="1"/>
  <c r="N72" i="9"/>
  <c r="S69" i="11"/>
  <c r="T69" i="11" s="1"/>
  <c r="U69" i="11" s="1"/>
  <c r="O71" i="9"/>
  <c r="P71" i="9"/>
  <c r="J69" i="11"/>
  <c r="E72" i="81"/>
  <c r="F72" i="81" s="1"/>
  <c r="G72" i="81" s="1"/>
  <c r="C73" i="81"/>
  <c r="D74" i="81"/>
  <c r="A178" i="11"/>
  <c r="A178" i="9"/>
  <c r="F71" i="11" l="1"/>
  <c r="G71" i="11" s="1"/>
  <c r="H71" i="11" s="1"/>
  <c r="I71" i="11" s="1"/>
  <c r="B72" i="9"/>
  <c r="C72" i="9" s="1"/>
  <c r="F70" i="9"/>
  <c r="G70" i="9" s="1"/>
  <c r="H70" i="9" s="1"/>
  <c r="I70" i="9" s="1"/>
  <c r="D71" i="9"/>
  <c r="E71" i="9"/>
  <c r="B72" i="81"/>
  <c r="B73" i="11" s="1"/>
  <c r="C73" i="11" s="1"/>
  <c r="P76" i="11"/>
  <c r="Q76" i="11"/>
  <c r="N77" i="11"/>
  <c r="O77" i="11" s="1"/>
  <c r="M77" i="9"/>
  <c r="L79" i="81"/>
  <c r="K78" i="81"/>
  <c r="M78" i="81" s="1"/>
  <c r="N78" i="81" s="1"/>
  <c r="O78" i="81" s="1"/>
  <c r="J78" i="81" s="1"/>
  <c r="Q71" i="9"/>
  <c r="R71" i="9" s="1"/>
  <c r="S71" i="9" s="1"/>
  <c r="T71" i="9" s="1"/>
  <c r="D72" i="11"/>
  <c r="E72" i="11"/>
  <c r="R71" i="11"/>
  <c r="P72" i="9"/>
  <c r="O72" i="9"/>
  <c r="N73" i="9"/>
  <c r="J70" i="11"/>
  <c r="E73" i="81"/>
  <c r="F73" i="81" s="1"/>
  <c r="G73" i="81" s="1"/>
  <c r="C74" i="81"/>
  <c r="D75" i="81"/>
  <c r="A179" i="11"/>
  <c r="A179" i="9"/>
  <c r="B73" i="9" l="1"/>
  <c r="C73" i="9" s="1"/>
  <c r="E73" i="9" s="1"/>
  <c r="E72" i="9"/>
  <c r="D72" i="9"/>
  <c r="F71" i="9"/>
  <c r="G71" i="9" s="1"/>
  <c r="H71" i="9" s="1"/>
  <c r="I71" i="9" s="1"/>
  <c r="B73" i="81"/>
  <c r="B74" i="11" s="1"/>
  <c r="C74" i="11" s="1"/>
  <c r="D74" i="11" s="1"/>
  <c r="Q77" i="11"/>
  <c r="P77" i="11"/>
  <c r="N78" i="11"/>
  <c r="O78" i="11" s="1"/>
  <c r="M78" i="9"/>
  <c r="F72" i="11"/>
  <c r="G72" i="11" s="1"/>
  <c r="H72" i="11" s="1"/>
  <c r="I72" i="11" s="1"/>
  <c r="L80" i="81"/>
  <c r="K79" i="81"/>
  <c r="M79" i="81" s="1"/>
  <c r="N79" i="81" s="1"/>
  <c r="O79" i="81" s="1"/>
  <c r="J79" i="81" s="1"/>
  <c r="R72" i="11"/>
  <c r="O73" i="9"/>
  <c r="P73" i="9"/>
  <c r="S71" i="11"/>
  <c r="T71" i="11" s="1"/>
  <c r="U71" i="11" s="1"/>
  <c r="S72" i="11"/>
  <c r="T72" i="11" s="1"/>
  <c r="U72" i="11" s="1"/>
  <c r="Q72" i="9"/>
  <c r="R72" i="9" s="1"/>
  <c r="S72" i="9" s="1"/>
  <c r="T72" i="9" s="1"/>
  <c r="N74" i="9"/>
  <c r="J71" i="11"/>
  <c r="E74" i="81"/>
  <c r="F74" i="81" s="1"/>
  <c r="G74" i="81" s="1"/>
  <c r="C75" i="81"/>
  <c r="D76" i="81"/>
  <c r="A180" i="11"/>
  <c r="A180" i="9"/>
  <c r="D73" i="9" l="1"/>
  <c r="F73" i="9" s="1"/>
  <c r="G73" i="9" s="1"/>
  <c r="H73" i="9" s="1"/>
  <c r="I73" i="9" s="1"/>
  <c r="F72" i="9"/>
  <c r="G72" i="9" s="1"/>
  <c r="H72" i="9" s="1"/>
  <c r="I72" i="9" s="1"/>
  <c r="Q73" i="9"/>
  <c r="R73" i="9" s="1"/>
  <c r="S73" i="9" s="1"/>
  <c r="T73" i="9" s="1"/>
  <c r="B74" i="9"/>
  <c r="C74" i="9" s="1"/>
  <c r="E74" i="11"/>
  <c r="F74" i="11" s="1"/>
  <c r="G74" i="11" s="1"/>
  <c r="H74" i="11" s="1"/>
  <c r="B74" i="81"/>
  <c r="B75" i="11" s="1"/>
  <c r="C75" i="11" s="1"/>
  <c r="E75" i="11" s="1"/>
  <c r="Q78" i="11"/>
  <c r="P78" i="11"/>
  <c r="N79" i="11"/>
  <c r="O79" i="11" s="1"/>
  <c r="M79" i="9"/>
  <c r="L81" i="81"/>
  <c r="K80" i="81"/>
  <c r="M80" i="81" s="1"/>
  <c r="N80" i="81" s="1"/>
  <c r="O80" i="81" s="1"/>
  <c r="J80" i="81" s="1"/>
  <c r="D73" i="11"/>
  <c r="E73" i="11"/>
  <c r="R73" i="11"/>
  <c r="S73" i="11" s="1"/>
  <c r="T73" i="11" s="1"/>
  <c r="U73" i="11" s="1"/>
  <c r="P74" i="9"/>
  <c r="O74" i="9"/>
  <c r="N75" i="9"/>
  <c r="J72" i="11"/>
  <c r="E75" i="81"/>
  <c r="F75" i="81" s="1"/>
  <c r="G75" i="81" s="1"/>
  <c r="C76" i="81"/>
  <c r="D77" i="81"/>
  <c r="A181" i="11"/>
  <c r="A181" i="9"/>
  <c r="D75" i="11" l="1"/>
  <c r="F75" i="11" s="1"/>
  <c r="G75" i="11" s="1"/>
  <c r="H75" i="11" s="1"/>
  <c r="D74" i="9"/>
  <c r="E74" i="9"/>
  <c r="B75" i="9"/>
  <c r="C75" i="9" s="1"/>
  <c r="B75" i="81"/>
  <c r="B76" i="11" s="1"/>
  <c r="C76" i="11" s="1"/>
  <c r="Q79" i="11"/>
  <c r="P79" i="11"/>
  <c r="M80" i="9"/>
  <c r="N80" i="11"/>
  <c r="O80" i="11" s="1"/>
  <c r="F73" i="11"/>
  <c r="G73" i="11" s="1"/>
  <c r="H73" i="11" s="1"/>
  <c r="I73" i="11" s="1"/>
  <c r="J73" i="11" s="1"/>
  <c r="L82" i="81"/>
  <c r="K81" i="81"/>
  <c r="M81" i="81" s="1"/>
  <c r="N81" i="81" s="1"/>
  <c r="O81" i="81" s="1"/>
  <c r="J81" i="81" s="1"/>
  <c r="R74" i="11"/>
  <c r="S74" i="11" s="1"/>
  <c r="T74" i="11" s="1"/>
  <c r="U74" i="11" s="1"/>
  <c r="N76" i="9"/>
  <c r="O75" i="9"/>
  <c r="P75" i="9"/>
  <c r="Q74" i="9"/>
  <c r="R74" i="9" s="1"/>
  <c r="S74" i="9" s="1"/>
  <c r="T74" i="9" s="1"/>
  <c r="E76" i="81"/>
  <c r="F76" i="81" s="1"/>
  <c r="G76" i="81" s="1"/>
  <c r="C77" i="81"/>
  <c r="D78" i="81"/>
  <c r="A182" i="11"/>
  <c r="A182" i="9"/>
  <c r="F74" i="9" l="1"/>
  <c r="G74" i="9" s="1"/>
  <c r="H74" i="9" s="1"/>
  <c r="I74" i="9" s="1"/>
  <c r="B76" i="9"/>
  <c r="C76" i="9" s="1"/>
  <c r="D76" i="9" s="1"/>
  <c r="I74" i="11"/>
  <c r="J74" i="11" s="1"/>
  <c r="E75" i="9"/>
  <c r="D75" i="9"/>
  <c r="B76" i="81"/>
  <c r="B77" i="11" s="1"/>
  <c r="C77" i="11" s="1"/>
  <c r="D77" i="11" s="1"/>
  <c r="M81" i="9"/>
  <c r="N81" i="11"/>
  <c r="O81" i="11" s="1"/>
  <c r="P80" i="11"/>
  <c r="Q80" i="11"/>
  <c r="L83" i="81"/>
  <c r="K82" i="81"/>
  <c r="M82" i="81" s="1"/>
  <c r="N82" i="81" s="1"/>
  <c r="O82" i="81" s="1"/>
  <c r="J82" i="81" s="1"/>
  <c r="D76" i="11"/>
  <c r="E76" i="11"/>
  <c r="R75" i="11"/>
  <c r="Q75" i="9"/>
  <c r="R75" i="9" s="1"/>
  <c r="S75" i="9" s="1"/>
  <c r="T75" i="9" s="1"/>
  <c r="N77" i="9"/>
  <c r="P76" i="9"/>
  <c r="O76" i="9"/>
  <c r="R76" i="11"/>
  <c r="E77" i="81"/>
  <c r="F77" i="81" s="1"/>
  <c r="G77" i="81" s="1"/>
  <c r="C78" i="81"/>
  <c r="D79" i="81"/>
  <c r="A183" i="11"/>
  <c r="A183" i="9"/>
  <c r="F75" i="9" l="1"/>
  <c r="G75" i="9" s="1"/>
  <c r="H75" i="9" s="1"/>
  <c r="I75" i="9" s="1"/>
  <c r="E76" i="9"/>
  <c r="F76" i="9" s="1"/>
  <c r="G76" i="9" s="1"/>
  <c r="H76" i="9" s="1"/>
  <c r="I76" i="9" s="1"/>
  <c r="I75" i="11"/>
  <c r="J75" i="11" s="1"/>
  <c r="E77" i="11"/>
  <c r="B77" i="9"/>
  <c r="C77" i="9" s="1"/>
  <c r="B77" i="81"/>
  <c r="B78" i="11" s="1"/>
  <c r="C78" i="11" s="1"/>
  <c r="Q81" i="11"/>
  <c r="P81" i="11"/>
  <c r="N82" i="11"/>
  <c r="O82" i="11" s="1"/>
  <c r="M82" i="9"/>
  <c r="Q76" i="9"/>
  <c r="R76" i="9" s="1"/>
  <c r="S76" i="9" s="1"/>
  <c r="T76" i="9" s="1"/>
  <c r="F76" i="11"/>
  <c r="G76" i="11" s="1"/>
  <c r="H76" i="11" s="1"/>
  <c r="L84" i="81"/>
  <c r="K83" i="81"/>
  <c r="M83" i="81" s="1"/>
  <c r="N83" i="81" s="1"/>
  <c r="O83" i="81" s="1"/>
  <c r="J83" i="81" s="1"/>
  <c r="N78" i="9"/>
  <c r="S76" i="11"/>
  <c r="T76" i="11" s="1"/>
  <c r="U76" i="11" s="1"/>
  <c r="O77" i="9"/>
  <c r="P77" i="9"/>
  <c r="S75" i="11"/>
  <c r="T75" i="11" s="1"/>
  <c r="U75" i="11" s="1"/>
  <c r="F77" i="11"/>
  <c r="G77" i="11" s="1"/>
  <c r="H77" i="11" s="1"/>
  <c r="E78" i="81"/>
  <c r="F78" i="81" s="1"/>
  <c r="G78" i="81" s="1"/>
  <c r="C79" i="81"/>
  <c r="D80" i="81"/>
  <c r="A184" i="11"/>
  <c r="A184" i="9"/>
  <c r="I76" i="11" l="1"/>
  <c r="I77" i="11" s="1"/>
  <c r="B78" i="9"/>
  <c r="C78" i="9" s="1"/>
  <c r="E78" i="9" s="1"/>
  <c r="E77" i="9"/>
  <c r="D77" i="9"/>
  <c r="B78" i="81"/>
  <c r="B79" i="11" s="1"/>
  <c r="C79" i="11" s="1"/>
  <c r="D79" i="11" s="1"/>
  <c r="Q82" i="11"/>
  <c r="P82" i="11"/>
  <c r="M83" i="9"/>
  <c r="N83" i="11"/>
  <c r="O83" i="11" s="1"/>
  <c r="Q77" i="9"/>
  <c r="R77" i="9" s="1"/>
  <c r="S77" i="9" s="1"/>
  <c r="T77" i="9" s="1"/>
  <c r="L85" i="81"/>
  <c r="K84" i="81"/>
  <c r="M84" i="81" s="1"/>
  <c r="N84" i="81" s="1"/>
  <c r="O84" i="81" s="1"/>
  <c r="J84" i="81" s="1"/>
  <c r="E78" i="11"/>
  <c r="D78" i="11"/>
  <c r="R77" i="11"/>
  <c r="R78" i="11"/>
  <c r="O78" i="9"/>
  <c r="P78" i="9"/>
  <c r="N79" i="9"/>
  <c r="E79" i="81"/>
  <c r="F79" i="81" s="1"/>
  <c r="G79" i="81" s="1"/>
  <c r="C80" i="81"/>
  <c r="D81" i="81"/>
  <c r="A185" i="11"/>
  <c r="A185" i="9"/>
  <c r="J76" i="11" l="1"/>
  <c r="B79" i="9"/>
  <c r="C79" i="9" s="1"/>
  <c r="D79" i="9" s="1"/>
  <c r="D78" i="9"/>
  <c r="F78" i="9" s="1"/>
  <c r="G78" i="9" s="1"/>
  <c r="H78" i="9" s="1"/>
  <c r="I78" i="9" s="1"/>
  <c r="E79" i="11"/>
  <c r="F79" i="11" s="1"/>
  <c r="G79" i="11" s="1"/>
  <c r="H79" i="11" s="1"/>
  <c r="F77" i="9"/>
  <c r="G77" i="9" s="1"/>
  <c r="H77" i="9" s="1"/>
  <c r="I77" i="9" s="1"/>
  <c r="B79" i="81"/>
  <c r="B80" i="11" s="1"/>
  <c r="C80" i="11" s="1"/>
  <c r="D80" i="11" s="1"/>
  <c r="N84" i="11"/>
  <c r="O84" i="11" s="1"/>
  <c r="M84" i="9"/>
  <c r="Q83" i="11"/>
  <c r="P83" i="11"/>
  <c r="F78" i="11"/>
  <c r="G78" i="11" s="1"/>
  <c r="H78" i="11" s="1"/>
  <c r="I78" i="11" s="1"/>
  <c r="L86" i="81"/>
  <c r="K85" i="81"/>
  <c r="M85" i="81" s="1"/>
  <c r="N85" i="81" s="1"/>
  <c r="O85" i="81" s="1"/>
  <c r="J85" i="81" s="1"/>
  <c r="Q78" i="9"/>
  <c r="R78" i="9" s="1"/>
  <c r="S78" i="9" s="1"/>
  <c r="T78" i="9" s="1"/>
  <c r="N80" i="9"/>
  <c r="O79" i="9"/>
  <c r="P79" i="9"/>
  <c r="S78" i="11"/>
  <c r="T78" i="11" s="1"/>
  <c r="U78" i="11" s="1"/>
  <c r="S77" i="11"/>
  <c r="T77" i="11" s="1"/>
  <c r="U77" i="11" s="1"/>
  <c r="J77" i="11"/>
  <c r="E80" i="81"/>
  <c r="F80" i="81" s="1"/>
  <c r="G80" i="81" s="1"/>
  <c r="C81" i="81"/>
  <c r="D82" i="81"/>
  <c r="A186" i="11"/>
  <c r="A186" i="9"/>
  <c r="E80" i="11" l="1"/>
  <c r="F80" i="11" s="1"/>
  <c r="E79" i="9"/>
  <c r="F79" i="9" s="1"/>
  <c r="G79" i="9" s="1"/>
  <c r="H79" i="9" s="1"/>
  <c r="I79" i="9" s="1"/>
  <c r="B80" i="9"/>
  <c r="C80" i="9" s="1"/>
  <c r="B80" i="81"/>
  <c r="Q84" i="11"/>
  <c r="P84" i="11"/>
  <c r="N85" i="11"/>
  <c r="O85" i="11" s="1"/>
  <c r="M85" i="9"/>
  <c r="K86" i="81"/>
  <c r="M86" i="81" s="1"/>
  <c r="N86" i="81" s="1"/>
  <c r="O86" i="81" s="1"/>
  <c r="J86" i="81" s="1"/>
  <c r="L87" i="81"/>
  <c r="R79" i="11"/>
  <c r="S79" i="11" s="1"/>
  <c r="T79" i="11" s="1"/>
  <c r="U79" i="11" s="1"/>
  <c r="O80" i="9"/>
  <c r="P80" i="9"/>
  <c r="N81" i="9"/>
  <c r="Q79" i="9"/>
  <c r="R79" i="9" s="1"/>
  <c r="S79" i="9" s="1"/>
  <c r="T79" i="9" s="1"/>
  <c r="J78" i="11"/>
  <c r="I79" i="11"/>
  <c r="E81" i="81"/>
  <c r="F81" i="81" s="1"/>
  <c r="G81" i="81" s="1"/>
  <c r="C82" i="81"/>
  <c r="D83" i="81"/>
  <c r="A187" i="11"/>
  <c r="A187" i="9"/>
  <c r="E80" i="9" l="1"/>
  <c r="D80" i="9"/>
  <c r="B81" i="9"/>
  <c r="C81" i="9" s="1"/>
  <c r="D81" i="9" s="1"/>
  <c r="B81" i="11"/>
  <c r="C81" i="11" s="1"/>
  <c r="B81" i="81"/>
  <c r="B82" i="11" s="1"/>
  <c r="C82" i="11" s="1"/>
  <c r="Q85" i="11"/>
  <c r="P85" i="11"/>
  <c r="M86" i="9"/>
  <c r="N86" i="11"/>
  <c r="O86" i="11" s="1"/>
  <c r="K87" i="81"/>
  <c r="M87" i="81" s="1"/>
  <c r="N87" i="81" s="1"/>
  <c r="O87" i="81" s="1"/>
  <c r="J87" i="81" s="1"/>
  <c r="L88" i="81"/>
  <c r="Q80" i="9"/>
  <c r="R80" i="9" s="1"/>
  <c r="S80" i="9" s="1"/>
  <c r="T80" i="9" s="1"/>
  <c r="R80" i="11"/>
  <c r="S80" i="11" s="1"/>
  <c r="T80" i="11" s="1"/>
  <c r="U80" i="11" s="1"/>
  <c r="N82" i="9"/>
  <c r="O81" i="9"/>
  <c r="P81" i="9"/>
  <c r="J79" i="11"/>
  <c r="G80" i="11"/>
  <c r="H80" i="11" s="1"/>
  <c r="I80" i="11" s="1"/>
  <c r="E82" i="81"/>
  <c r="F82" i="81" s="1"/>
  <c r="G82" i="81" s="1"/>
  <c r="C83" i="81"/>
  <c r="D84" i="81"/>
  <c r="A188" i="11"/>
  <c r="A188" i="9"/>
  <c r="E81" i="9" l="1"/>
  <c r="F81" i="9" s="1"/>
  <c r="G81" i="9" s="1"/>
  <c r="H81" i="9" s="1"/>
  <c r="B82" i="9"/>
  <c r="C82" i="9" s="1"/>
  <c r="F80" i="9"/>
  <c r="G80" i="9" s="1"/>
  <c r="H80" i="9" s="1"/>
  <c r="I80" i="9" s="1"/>
  <c r="B82" i="81"/>
  <c r="B83" i="11" s="1"/>
  <c r="C83" i="11" s="1"/>
  <c r="E83" i="11" s="1"/>
  <c r="M87" i="9"/>
  <c r="N87" i="11"/>
  <c r="O87" i="11" s="1"/>
  <c r="Q86" i="11"/>
  <c r="P86" i="11"/>
  <c r="L89" i="81"/>
  <c r="K88" i="81"/>
  <c r="M88" i="81" s="1"/>
  <c r="N88" i="81" s="1"/>
  <c r="O88" i="81" s="1"/>
  <c r="J88" i="81" s="1"/>
  <c r="D81" i="11"/>
  <c r="E81" i="11"/>
  <c r="R81" i="11"/>
  <c r="S81" i="11" s="1"/>
  <c r="T81" i="11" s="1"/>
  <c r="U81" i="11" s="1"/>
  <c r="N83" i="9"/>
  <c r="Q81" i="9"/>
  <c r="R81" i="9" s="1"/>
  <c r="S81" i="9" s="1"/>
  <c r="T81" i="9" s="1"/>
  <c r="P82" i="9"/>
  <c r="O82" i="9"/>
  <c r="J80" i="11"/>
  <c r="E83" i="81"/>
  <c r="F83" i="81" s="1"/>
  <c r="G83" i="81" s="1"/>
  <c r="C84" i="81"/>
  <c r="D85" i="81"/>
  <c r="A189" i="11"/>
  <c r="A189" i="9"/>
  <c r="I81" i="9" l="1"/>
  <c r="D83" i="11"/>
  <c r="F83" i="11" s="1"/>
  <c r="G83" i="11" s="1"/>
  <c r="H83" i="11" s="1"/>
  <c r="D82" i="9"/>
  <c r="E82" i="9"/>
  <c r="B83" i="9"/>
  <c r="C83" i="9" s="1"/>
  <c r="B83" i="81"/>
  <c r="B84" i="11" s="1"/>
  <c r="C84" i="11" s="1"/>
  <c r="Q87" i="11"/>
  <c r="P87" i="11"/>
  <c r="N88" i="11"/>
  <c r="O88" i="11" s="1"/>
  <c r="M88" i="9"/>
  <c r="F81" i="11"/>
  <c r="G81" i="11" s="1"/>
  <c r="H81" i="11" s="1"/>
  <c r="I81" i="11" s="1"/>
  <c r="J81" i="11" s="1"/>
  <c r="K89" i="81"/>
  <c r="M89" i="81" s="1"/>
  <c r="N89" i="81" s="1"/>
  <c r="O89" i="81" s="1"/>
  <c r="J89" i="81" s="1"/>
  <c r="L90" i="81"/>
  <c r="D82" i="11"/>
  <c r="E82" i="11"/>
  <c r="Q82" i="9"/>
  <c r="R82" i="9" s="1"/>
  <c r="S82" i="9" s="1"/>
  <c r="T82" i="9" s="1"/>
  <c r="N84" i="9"/>
  <c r="R82" i="11"/>
  <c r="P83" i="9"/>
  <c r="O83" i="9"/>
  <c r="E84" i="81"/>
  <c r="F84" i="81" s="1"/>
  <c r="G84" i="81" s="1"/>
  <c r="C85" i="81"/>
  <c r="D86" i="81"/>
  <c r="A190" i="11"/>
  <c r="A190" i="9"/>
  <c r="F82" i="9" l="1"/>
  <c r="G82" i="9" s="1"/>
  <c r="H82" i="9" s="1"/>
  <c r="I82" i="9" s="1"/>
  <c r="E84" i="11"/>
  <c r="D84" i="11"/>
  <c r="E83" i="9"/>
  <c r="D83" i="9"/>
  <c r="B84" i="9"/>
  <c r="C84" i="9" s="1"/>
  <c r="B84" i="81"/>
  <c r="B85" i="11" s="1"/>
  <c r="C85" i="11" s="1"/>
  <c r="D85" i="11" s="1"/>
  <c r="P88" i="11"/>
  <c r="Q88" i="11"/>
  <c r="M89" i="9"/>
  <c r="N89" i="11"/>
  <c r="O89" i="11" s="1"/>
  <c r="F82" i="11"/>
  <c r="G82" i="11" s="1"/>
  <c r="H82" i="11" s="1"/>
  <c r="I82" i="11" s="1"/>
  <c r="J82" i="11" s="1"/>
  <c r="K90" i="81"/>
  <c r="M90" i="81" s="1"/>
  <c r="N90" i="81" s="1"/>
  <c r="O90" i="81" s="1"/>
  <c r="J90" i="81" s="1"/>
  <c r="L91" i="81"/>
  <c r="N85" i="9"/>
  <c r="S82" i="11"/>
  <c r="T82" i="11" s="1"/>
  <c r="U82" i="11" s="1"/>
  <c r="R83" i="11"/>
  <c r="Q83" i="9"/>
  <c r="R83" i="9" s="1"/>
  <c r="S83" i="9" s="1"/>
  <c r="T83" i="9" s="1"/>
  <c r="O84" i="9"/>
  <c r="P84" i="9"/>
  <c r="E85" i="81"/>
  <c r="F85" i="81" s="1"/>
  <c r="G85" i="81" s="1"/>
  <c r="C86" i="81"/>
  <c r="D87" i="81"/>
  <c r="A191" i="11"/>
  <c r="A191" i="9"/>
  <c r="F84" i="11" l="1"/>
  <c r="G84" i="11" s="1"/>
  <c r="H84" i="11" s="1"/>
  <c r="I83" i="11"/>
  <c r="E85" i="11"/>
  <c r="F85" i="11" s="1"/>
  <c r="G85" i="11" s="1"/>
  <c r="H85" i="11" s="1"/>
  <c r="F83" i="9"/>
  <c r="G83" i="9" s="1"/>
  <c r="H83" i="9" s="1"/>
  <c r="I83" i="9" s="1"/>
  <c r="B85" i="9"/>
  <c r="C85" i="9" s="1"/>
  <c r="D84" i="9"/>
  <c r="E84" i="9"/>
  <c r="B85" i="81"/>
  <c r="B86" i="11" s="1"/>
  <c r="C86" i="11" s="1"/>
  <c r="E86" i="11" s="1"/>
  <c r="M90" i="9"/>
  <c r="N90" i="11"/>
  <c r="O90" i="11" s="1"/>
  <c r="P89" i="11"/>
  <c r="Q89" i="11"/>
  <c r="K91" i="81"/>
  <c r="M91" i="81" s="1"/>
  <c r="N91" i="81" s="1"/>
  <c r="O91" i="81" s="1"/>
  <c r="J91" i="81" s="1"/>
  <c r="L92" i="81"/>
  <c r="Q84" i="9"/>
  <c r="R84" i="9" s="1"/>
  <c r="S84" i="9" s="1"/>
  <c r="T84" i="9" s="1"/>
  <c r="R84" i="11"/>
  <c r="S84" i="11" s="1"/>
  <c r="T84" i="11" s="1"/>
  <c r="U84" i="11" s="1"/>
  <c r="N86" i="9"/>
  <c r="O85" i="9"/>
  <c r="P85" i="9"/>
  <c r="S83" i="11"/>
  <c r="T83" i="11" s="1"/>
  <c r="U83" i="11" s="1"/>
  <c r="E86" i="81"/>
  <c r="F86" i="81" s="1"/>
  <c r="G86" i="81" s="1"/>
  <c r="C87" i="81"/>
  <c r="D88" i="81"/>
  <c r="A192" i="11"/>
  <c r="A192" i="9"/>
  <c r="I84" i="11" l="1"/>
  <c r="J84" i="11" s="1"/>
  <c r="J83" i="11"/>
  <c r="D86" i="11"/>
  <c r="F86" i="11" s="1"/>
  <c r="G86" i="11" s="1"/>
  <c r="H86" i="11" s="1"/>
  <c r="B86" i="9"/>
  <c r="C86" i="9" s="1"/>
  <c r="D86" i="9" s="1"/>
  <c r="F84" i="9"/>
  <c r="G84" i="9" s="1"/>
  <c r="H84" i="9" s="1"/>
  <c r="I84" i="9" s="1"/>
  <c r="D85" i="9"/>
  <c r="E85" i="9"/>
  <c r="B86" i="81"/>
  <c r="B87" i="11" s="1"/>
  <c r="C87" i="11" s="1"/>
  <c r="E87" i="11" s="1"/>
  <c r="M91" i="9"/>
  <c r="N91" i="11"/>
  <c r="O91" i="11" s="1"/>
  <c r="Q90" i="11"/>
  <c r="P90" i="11"/>
  <c r="L93" i="81"/>
  <c r="K92" i="81"/>
  <c r="M92" i="81" s="1"/>
  <c r="N92" i="81" s="1"/>
  <c r="O92" i="81" s="1"/>
  <c r="J92" i="81" s="1"/>
  <c r="I85" i="11"/>
  <c r="Q85" i="9"/>
  <c r="R85" i="9" s="1"/>
  <c r="S85" i="9" s="1"/>
  <c r="T85" i="9" s="1"/>
  <c r="N87" i="9"/>
  <c r="R85" i="11"/>
  <c r="O86" i="9"/>
  <c r="P86" i="9"/>
  <c r="E87" i="81"/>
  <c r="F87" i="81" s="1"/>
  <c r="G87" i="81" s="1"/>
  <c r="C88" i="81"/>
  <c r="D89" i="81"/>
  <c r="A193" i="11"/>
  <c r="A193" i="9"/>
  <c r="J85" i="11" l="1"/>
  <c r="E86" i="9"/>
  <c r="F86" i="9" s="1"/>
  <c r="G86" i="9" s="1"/>
  <c r="H86" i="9" s="1"/>
  <c r="I86" i="9" s="1"/>
  <c r="D87" i="11"/>
  <c r="F87" i="11" s="1"/>
  <c r="G87" i="11" s="1"/>
  <c r="H87" i="11" s="1"/>
  <c r="I86" i="11"/>
  <c r="J86" i="11" s="1"/>
  <c r="B87" i="9"/>
  <c r="C87" i="9" s="1"/>
  <c r="E87" i="9" s="1"/>
  <c r="F85" i="9"/>
  <c r="G85" i="9" s="1"/>
  <c r="H85" i="9" s="1"/>
  <c r="I85" i="9" s="1"/>
  <c r="B87" i="81"/>
  <c r="B88" i="11" s="1"/>
  <c r="C88" i="11" s="1"/>
  <c r="D88" i="11" s="1"/>
  <c r="P91" i="11"/>
  <c r="Q91" i="11"/>
  <c r="M92" i="9"/>
  <c r="N92" i="11"/>
  <c r="O92" i="11" s="1"/>
  <c r="K93" i="81"/>
  <c r="M93" i="81" s="1"/>
  <c r="N93" i="81" s="1"/>
  <c r="O93" i="81" s="1"/>
  <c r="J93" i="81" s="1"/>
  <c r="L94" i="81"/>
  <c r="Q86" i="9"/>
  <c r="R86" i="9" s="1"/>
  <c r="S86" i="9" s="1"/>
  <c r="T86" i="9" s="1"/>
  <c r="S85" i="11"/>
  <c r="T85" i="11" s="1"/>
  <c r="U85" i="11" s="1"/>
  <c r="R86" i="11"/>
  <c r="N88" i="9"/>
  <c r="O87" i="9"/>
  <c r="P87" i="9"/>
  <c r="E88" i="81"/>
  <c r="F88" i="81" s="1"/>
  <c r="G88" i="81" s="1"/>
  <c r="C89" i="81"/>
  <c r="D90" i="81"/>
  <c r="A194" i="11"/>
  <c r="A194" i="9"/>
  <c r="I87" i="11" l="1"/>
  <c r="J87" i="11" s="1"/>
  <c r="E88" i="11"/>
  <c r="F88" i="11" s="1"/>
  <c r="G88" i="11" s="1"/>
  <c r="H88" i="11" s="1"/>
  <c r="D87" i="9"/>
  <c r="F87" i="9" s="1"/>
  <c r="G87" i="9" s="1"/>
  <c r="H87" i="9" s="1"/>
  <c r="I87" i="9" s="1"/>
  <c r="B88" i="9"/>
  <c r="C88" i="9" s="1"/>
  <c r="B88" i="81"/>
  <c r="B89" i="11" s="1"/>
  <c r="C89" i="11" s="1"/>
  <c r="D89" i="11" s="1"/>
  <c r="N93" i="11"/>
  <c r="O93" i="11" s="1"/>
  <c r="M93" i="9"/>
  <c r="P92" i="11"/>
  <c r="Q92" i="11"/>
  <c r="L95" i="81"/>
  <c r="K94" i="81"/>
  <c r="M94" i="81" s="1"/>
  <c r="N94" i="81" s="1"/>
  <c r="O94" i="81" s="1"/>
  <c r="J94" i="81" s="1"/>
  <c r="Q87" i="9"/>
  <c r="R87" i="9" s="1"/>
  <c r="S87" i="9" s="1"/>
  <c r="T87" i="9" s="1"/>
  <c r="S86" i="11"/>
  <c r="T86" i="11" s="1"/>
  <c r="U86" i="11" s="1"/>
  <c r="O88" i="9"/>
  <c r="P88" i="9"/>
  <c r="N89" i="9"/>
  <c r="R88" i="11"/>
  <c r="R87" i="11"/>
  <c r="E89" i="81"/>
  <c r="F89" i="81" s="1"/>
  <c r="G89" i="81" s="1"/>
  <c r="C90" i="81"/>
  <c r="D91" i="81"/>
  <c r="A195" i="11"/>
  <c r="A195" i="9"/>
  <c r="I88" i="11" l="1"/>
  <c r="J88" i="11" s="1"/>
  <c r="E89" i="11"/>
  <c r="F89" i="11" s="1"/>
  <c r="G89" i="11" s="1"/>
  <c r="H89" i="11" s="1"/>
  <c r="B89" i="9"/>
  <c r="C89" i="9" s="1"/>
  <c r="E89" i="9" s="1"/>
  <c r="E88" i="9"/>
  <c r="D88" i="9"/>
  <c r="B89" i="81"/>
  <c r="B90" i="11" s="1"/>
  <c r="C90" i="11" s="1"/>
  <c r="E90" i="11" s="1"/>
  <c r="P93" i="11"/>
  <c r="Q93" i="11"/>
  <c r="M94" i="9"/>
  <c r="N94" i="11"/>
  <c r="O94" i="11" s="1"/>
  <c r="Q88" i="9"/>
  <c r="R88" i="9" s="1"/>
  <c r="S88" i="9" s="1"/>
  <c r="T88" i="9" s="1"/>
  <c r="K95" i="81"/>
  <c r="M95" i="81" s="1"/>
  <c r="N95" i="81" s="1"/>
  <c r="O95" i="81" s="1"/>
  <c r="J95" i="81" s="1"/>
  <c r="L96" i="81"/>
  <c r="N90" i="9"/>
  <c r="S88" i="11"/>
  <c r="T88" i="11" s="1"/>
  <c r="U88" i="11" s="1"/>
  <c r="O89" i="9"/>
  <c r="P89" i="9"/>
  <c r="S87" i="11"/>
  <c r="T87" i="11" s="1"/>
  <c r="U87" i="11" s="1"/>
  <c r="E90" i="81"/>
  <c r="F90" i="81" s="1"/>
  <c r="G90" i="81" s="1"/>
  <c r="C91" i="81"/>
  <c r="D92" i="81"/>
  <c r="A196" i="11"/>
  <c r="A196" i="9"/>
  <c r="B90" i="9" l="1"/>
  <c r="C90" i="9" s="1"/>
  <c r="D90" i="9" s="1"/>
  <c r="I89" i="11"/>
  <c r="J89" i="11" s="1"/>
  <c r="D89" i="9"/>
  <c r="F89" i="9" s="1"/>
  <c r="G89" i="9" s="1"/>
  <c r="H89" i="9" s="1"/>
  <c r="I89" i="9" s="1"/>
  <c r="D90" i="11"/>
  <c r="F90" i="11" s="1"/>
  <c r="G90" i="11" s="1"/>
  <c r="H90" i="11" s="1"/>
  <c r="F88" i="9"/>
  <c r="G88" i="9" s="1"/>
  <c r="H88" i="9" s="1"/>
  <c r="I88" i="9" s="1"/>
  <c r="B90" i="81"/>
  <c r="B91" i="11" s="1"/>
  <c r="C91" i="11" s="1"/>
  <c r="D91" i="11" s="1"/>
  <c r="M95" i="9"/>
  <c r="N95" i="11"/>
  <c r="O95" i="11" s="1"/>
  <c r="Q94" i="11"/>
  <c r="P94" i="11"/>
  <c r="K96" i="81"/>
  <c r="M96" i="81" s="1"/>
  <c r="N96" i="81" s="1"/>
  <c r="O96" i="81" s="1"/>
  <c r="J96" i="81" s="1"/>
  <c r="L97" i="81"/>
  <c r="R89" i="11"/>
  <c r="Q89" i="9"/>
  <c r="R89" i="9" s="1"/>
  <c r="S89" i="9" s="1"/>
  <c r="T89" i="9" s="1"/>
  <c r="N91" i="9"/>
  <c r="O90" i="9"/>
  <c r="P90" i="9"/>
  <c r="E91" i="81"/>
  <c r="F91" i="81" s="1"/>
  <c r="G91" i="81" s="1"/>
  <c r="C92" i="81"/>
  <c r="D93" i="81"/>
  <c r="A197" i="11"/>
  <c r="A197" i="9"/>
  <c r="E90" i="9" l="1"/>
  <c r="F90" i="9" s="1"/>
  <c r="G90" i="9" s="1"/>
  <c r="H90" i="9" s="1"/>
  <c r="I90" i="9" s="1"/>
  <c r="I90" i="11"/>
  <c r="J90" i="11" s="1"/>
  <c r="E91" i="11"/>
  <c r="F91" i="11" s="1"/>
  <c r="G91" i="11" s="1"/>
  <c r="H91" i="11" s="1"/>
  <c r="B91" i="9"/>
  <c r="C91" i="9" s="1"/>
  <c r="B91" i="81"/>
  <c r="B92" i="11" s="1"/>
  <c r="C92" i="11" s="1"/>
  <c r="D92" i="11" s="1"/>
  <c r="P95" i="11"/>
  <c r="Q95" i="11"/>
  <c r="M96" i="9"/>
  <c r="N96" i="11"/>
  <c r="O96" i="11" s="1"/>
  <c r="K97" i="81"/>
  <c r="M97" i="81" s="1"/>
  <c r="N97" i="81" s="1"/>
  <c r="O97" i="81" s="1"/>
  <c r="J97" i="81" s="1"/>
  <c r="L98" i="81"/>
  <c r="R90" i="11"/>
  <c r="S90" i="11" s="1"/>
  <c r="T90" i="11" s="1"/>
  <c r="U90" i="11" s="1"/>
  <c r="N92" i="9"/>
  <c r="O91" i="9"/>
  <c r="P91" i="9"/>
  <c r="Q90" i="9"/>
  <c r="R90" i="9" s="1"/>
  <c r="S90" i="9" s="1"/>
  <c r="T90" i="9" s="1"/>
  <c r="S89" i="11"/>
  <c r="T89" i="11" s="1"/>
  <c r="U89" i="11" s="1"/>
  <c r="E92" i="81"/>
  <c r="F92" i="81" s="1"/>
  <c r="G92" i="81" s="1"/>
  <c r="C93" i="81"/>
  <c r="D94" i="81"/>
  <c r="A198" i="11"/>
  <c r="A198" i="9"/>
  <c r="I91" i="11" l="1"/>
  <c r="E92" i="11"/>
  <c r="F92" i="11" s="1"/>
  <c r="G92" i="11" s="1"/>
  <c r="H92" i="11" s="1"/>
  <c r="I92" i="11" s="1"/>
  <c r="J92" i="11" s="1"/>
  <c r="B92" i="9"/>
  <c r="C92" i="9" s="1"/>
  <c r="D92" i="9" s="1"/>
  <c r="D91" i="9"/>
  <c r="E91" i="9"/>
  <c r="B92" i="81"/>
  <c r="B93" i="11" s="1"/>
  <c r="C93" i="11" s="1"/>
  <c r="D93" i="11" s="1"/>
  <c r="M97" i="9"/>
  <c r="N97" i="11"/>
  <c r="O97" i="11" s="1"/>
  <c r="Q91" i="9"/>
  <c r="R91" i="9" s="1"/>
  <c r="S91" i="9" s="1"/>
  <c r="T91" i="9" s="1"/>
  <c r="P96" i="11"/>
  <c r="Q96" i="11"/>
  <c r="K98" i="81"/>
  <c r="M98" i="81" s="1"/>
  <c r="N98" i="81" s="1"/>
  <c r="O98" i="81" s="1"/>
  <c r="J98" i="81" s="1"/>
  <c r="L99" i="81"/>
  <c r="R91" i="11"/>
  <c r="S91" i="11" s="1"/>
  <c r="T91" i="11" s="1"/>
  <c r="U91" i="11" s="1"/>
  <c r="N93" i="9"/>
  <c r="O92" i="9"/>
  <c r="P92" i="9"/>
  <c r="R92" i="11"/>
  <c r="J91" i="11"/>
  <c r="E93" i="81"/>
  <c r="F93" i="81" s="1"/>
  <c r="G93" i="81" s="1"/>
  <c r="C94" i="81"/>
  <c r="D95" i="81"/>
  <c r="A199" i="11"/>
  <c r="A199" i="9"/>
  <c r="B93" i="9" l="1"/>
  <c r="C93" i="9" s="1"/>
  <c r="E93" i="9" s="1"/>
  <c r="E92" i="9"/>
  <c r="F92" i="9" s="1"/>
  <c r="G92" i="9" s="1"/>
  <c r="H92" i="9" s="1"/>
  <c r="I92" i="9" s="1"/>
  <c r="E93" i="11"/>
  <c r="F93" i="11" s="1"/>
  <c r="G93" i="11" s="1"/>
  <c r="H93" i="11" s="1"/>
  <c r="I93" i="11" s="1"/>
  <c r="J93" i="11" s="1"/>
  <c r="F91" i="9"/>
  <c r="G91" i="9" s="1"/>
  <c r="H91" i="9" s="1"/>
  <c r="I91" i="9" s="1"/>
  <c r="B93" i="81"/>
  <c r="B94" i="11" s="1"/>
  <c r="C94" i="11" s="1"/>
  <c r="E94" i="11" s="1"/>
  <c r="Q92" i="9"/>
  <c r="R92" i="9" s="1"/>
  <c r="S92" i="9" s="1"/>
  <c r="T92" i="9" s="1"/>
  <c r="Q97" i="11"/>
  <c r="P97" i="11"/>
  <c r="N98" i="11"/>
  <c r="O98" i="11" s="1"/>
  <c r="M98" i="9"/>
  <c r="K99" i="81"/>
  <c r="M99" i="81" s="1"/>
  <c r="N99" i="81" s="1"/>
  <c r="O99" i="81" s="1"/>
  <c r="J99" i="81" s="1"/>
  <c r="L100" i="81"/>
  <c r="N94" i="9"/>
  <c r="O93" i="9"/>
  <c r="P93" i="9"/>
  <c r="S92" i="11"/>
  <c r="T92" i="11" s="1"/>
  <c r="U92" i="11" s="1"/>
  <c r="E94" i="81"/>
  <c r="F94" i="81" s="1"/>
  <c r="G94" i="81" s="1"/>
  <c r="C95" i="81"/>
  <c r="D96" i="81"/>
  <c r="A200" i="11"/>
  <c r="A200" i="9"/>
  <c r="D93" i="9" l="1"/>
  <c r="F93" i="9" s="1"/>
  <c r="G93" i="9" s="1"/>
  <c r="H93" i="9" s="1"/>
  <c r="I93" i="9" s="1"/>
  <c r="D94" i="11"/>
  <c r="F94" i="11" s="1"/>
  <c r="G94" i="11" s="1"/>
  <c r="H94" i="11" s="1"/>
  <c r="I94" i="11" s="1"/>
  <c r="J94" i="11" s="1"/>
  <c r="B94" i="9"/>
  <c r="C94" i="9" s="1"/>
  <c r="B94" i="81"/>
  <c r="B95" i="11" s="1"/>
  <c r="C95" i="11" s="1"/>
  <c r="D95" i="11" s="1"/>
  <c r="M99" i="9"/>
  <c r="N99" i="11"/>
  <c r="O99" i="11" s="1"/>
  <c r="P98" i="11"/>
  <c r="Q98" i="11"/>
  <c r="Q93" i="9"/>
  <c r="R93" i="9" s="1"/>
  <c r="S93" i="9" s="1"/>
  <c r="T93" i="9" s="1"/>
  <c r="K100" i="81"/>
  <c r="M100" i="81" s="1"/>
  <c r="N100" i="81" s="1"/>
  <c r="O100" i="81" s="1"/>
  <c r="J100" i="81" s="1"/>
  <c r="L101" i="81"/>
  <c r="R93" i="11"/>
  <c r="O94" i="9"/>
  <c r="P94" i="9"/>
  <c r="N95" i="9"/>
  <c r="R94" i="11"/>
  <c r="E95" i="81"/>
  <c r="F95" i="81" s="1"/>
  <c r="G95" i="81" s="1"/>
  <c r="C96" i="81"/>
  <c r="D97" i="81"/>
  <c r="A201" i="11"/>
  <c r="A201" i="9"/>
  <c r="B95" i="9" l="1"/>
  <c r="C95" i="9" s="1"/>
  <c r="D95" i="9" s="1"/>
  <c r="E95" i="11"/>
  <c r="F95" i="11" s="1"/>
  <c r="G95" i="11" s="1"/>
  <c r="H95" i="11" s="1"/>
  <c r="I95" i="11" s="1"/>
  <c r="E94" i="9"/>
  <c r="D94" i="9"/>
  <c r="B95" i="81"/>
  <c r="B96" i="11" s="1"/>
  <c r="C96" i="11" s="1"/>
  <c r="D96" i="11" s="1"/>
  <c r="P99" i="11"/>
  <c r="Q99" i="11"/>
  <c r="M100" i="9"/>
  <c r="N100" i="11"/>
  <c r="O100" i="11" s="1"/>
  <c r="K101" i="81"/>
  <c r="M101" i="81" s="1"/>
  <c r="N101" i="81" s="1"/>
  <c r="O101" i="81" s="1"/>
  <c r="J101" i="81" s="1"/>
  <c r="L102" i="81"/>
  <c r="Q94" i="9"/>
  <c r="R94" i="9" s="1"/>
  <c r="S94" i="9" s="1"/>
  <c r="T94" i="9" s="1"/>
  <c r="R95" i="11"/>
  <c r="S94" i="11"/>
  <c r="T94" i="11" s="1"/>
  <c r="U94" i="11" s="1"/>
  <c r="N96" i="9"/>
  <c r="O95" i="9"/>
  <c r="P95" i="9"/>
  <c r="S93" i="11"/>
  <c r="T93" i="11" s="1"/>
  <c r="U93" i="11" s="1"/>
  <c r="E96" i="81"/>
  <c r="F96" i="81" s="1"/>
  <c r="G96" i="81" s="1"/>
  <c r="C97" i="81"/>
  <c r="D98" i="81"/>
  <c r="A202" i="11"/>
  <c r="A202" i="9"/>
  <c r="B96" i="9" l="1"/>
  <c r="C96" i="9" s="1"/>
  <c r="D96" i="9" s="1"/>
  <c r="E95" i="9"/>
  <c r="F95" i="9" s="1"/>
  <c r="G95" i="9" s="1"/>
  <c r="H95" i="9" s="1"/>
  <c r="E96" i="11"/>
  <c r="F96" i="11" s="1"/>
  <c r="G96" i="11" s="1"/>
  <c r="H96" i="11" s="1"/>
  <c r="F94" i="9"/>
  <c r="G94" i="9" s="1"/>
  <c r="H94" i="9" s="1"/>
  <c r="I94" i="9" s="1"/>
  <c r="B96" i="81"/>
  <c r="B97" i="11" s="1"/>
  <c r="C97" i="11" s="1"/>
  <c r="D97" i="11" s="1"/>
  <c r="B97" i="9"/>
  <c r="C97" i="9" s="1"/>
  <c r="E97" i="9" s="1"/>
  <c r="M101" i="9"/>
  <c r="N101" i="11"/>
  <c r="O101" i="11" s="1"/>
  <c r="Q100" i="11"/>
  <c r="P100" i="11"/>
  <c r="Q95" i="9"/>
  <c r="R95" i="9" s="1"/>
  <c r="S95" i="9" s="1"/>
  <c r="T95" i="9" s="1"/>
  <c r="L103" i="81"/>
  <c r="K102" i="81"/>
  <c r="M102" i="81" s="1"/>
  <c r="N102" i="81" s="1"/>
  <c r="O102" i="81" s="1"/>
  <c r="J102" i="81" s="1"/>
  <c r="N97" i="9"/>
  <c r="S95" i="11"/>
  <c r="T95" i="11" s="1"/>
  <c r="U95" i="11" s="1"/>
  <c r="P96" i="9"/>
  <c r="O96" i="9"/>
  <c r="J95" i="11"/>
  <c r="E97" i="81"/>
  <c r="F97" i="81" s="1"/>
  <c r="G97" i="81" s="1"/>
  <c r="C98" i="81"/>
  <c r="D99" i="81"/>
  <c r="A203" i="11"/>
  <c r="A203" i="9"/>
  <c r="I96" i="11" l="1"/>
  <c r="J96" i="11" s="1"/>
  <c r="I95" i="9"/>
  <c r="E96" i="9"/>
  <c r="F96" i="9" s="1"/>
  <c r="G96" i="9" s="1"/>
  <c r="H96" i="9" s="1"/>
  <c r="I96" i="9" s="1"/>
  <c r="E97" i="11"/>
  <c r="F97" i="11" s="1"/>
  <c r="G97" i="11" s="1"/>
  <c r="H97" i="11" s="1"/>
  <c r="D97" i="9"/>
  <c r="F97" i="9" s="1"/>
  <c r="G97" i="9" s="1"/>
  <c r="H97" i="9" s="1"/>
  <c r="I97" i="9" s="1"/>
  <c r="B97" i="81"/>
  <c r="B98" i="11" s="1"/>
  <c r="C98" i="11" s="1"/>
  <c r="D98" i="11" s="1"/>
  <c r="P101" i="11"/>
  <c r="Q101" i="11"/>
  <c r="N102" i="11"/>
  <c r="O102" i="11" s="1"/>
  <c r="M102" i="9"/>
  <c r="Q96" i="9"/>
  <c r="R96" i="9" s="1"/>
  <c r="S96" i="9" s="1"/>
  <c r="T96" i="9" s="1"/>
  <c r="K103" i="81"/>
  <c r="M103" i="81" s="1"/>
  <c r="N103" i="81" s="1"/>
  <c r="O103" i="81" s="1"/>
  <c r="J103" i="81" s="1"/>
  <c r="L104" i="81"/>
  <c r="R96" i="11"/>
  <c r="O97" i="9"/>
  <c r="P97" i="9"/>
  <c r="N98" i="9"/>
  <c r="R97" i="11"/>
  <c r="E98" i="81"/>
  <c r="F98" i="81" s="1"/>
  <c r="G98" i="81" s="1"/>
  <c r="C99" i="81"/>
  <c r="D100" i="81"/>
  <c r="A204" i="11"/>
  <c r="A204" i="9"/>
  <c r="I97" i="11" l="1"/>
  <c r="E98" i="11"/>
  <c r="F98" i="11" s="1"/>
  <c r="G98" i="11" s="1"/>
  <c r="H98" i="11" s="1"/>
  <c r="B98" i="9"/>
  <c r="C98" i="9" s="1"/>
  <c r="B98" i="81"/>
  <c r="B99" i="11" s="1"/>
  <c r="C99" i="11" s="1"/>
  <c r="E99" i="11" s="1"/>
  <c r="P102" i="11"/>
  <c r="Q102" i="11"/>
  <c r="N103" i="11"/>
  <c r="O103" i="11" s="1"/>
  <c r="M103" i="9"/>
  <c r="K104" i="81"/>
  <c r="M104" i="81" s="1"/>
  <c r="N104" i="81" s="1"/>
  <c r="O104" i="81" s="1"/>
  <c r="J104" i="81" s="1"/>
  <c r="L105" i="81"/>
  <c r="O98" i="9"/>
  <c r="P98" i="9"/>
  <c r="Q97" i="9"/>
  <c r="R97" i="9" s="1"/>
  <c r="S97" i="9" s="1"/>
  <c r="T97" i="9" s="1"/>
  <c r="N99" i="9"/>
  <c r="S97" i="11"/>
  <c r="T97" i="11" s="1"/>
  <c r="U97" i="11" s="1"/>
  <c r="S96" i="11"/>
  <c r="T96" i="11" s="1"/>
  <c r="U96" i="11" s="1"/>
  <c r="J97" i="11"/>
  <c r="E99" i="81"/>
  <c r="F99" i="81" s="1"/>
  <c r="G99" i="81" s="1"/>
  <c r="C100" i="81"/>
  <c r="D101" i="81"/>
  <c r="A205" i="11"/>
  <c r="A205" i="9"/>
  <c r="I98" i="11" l="1"/>
  <c r="J98" i="11" s="1"/>
  <c r="D99" i="11"/>
  <c r="F99" i="11" s="1"/>
  <c r="G99" i="11" s="1"/>
  <c r="H99" i="11" s="1"/>
  <c r="B99" i="9"/>
  <c r="C99" i="9" s="1"/>
  <c r="D98" i="9"/>
  <c r="E98" i="9"/>
  <c r="B99" i="81"/>
  <c r="B100" i="11" s="1"/>
  <c r="C100" i="11" s="1"/>
  <c r="D100" i="11" s="1"/>
  <c r="Q103" i="11"/>
  <c r="P103" i="11"/>
  <c r="M104" i="9"/>
  <c r="N104" i="9" s="1"/>
  <c r="N104" i="11"/>
  <c r="O104" i="11" s="1"/>
  <c r="Q98" i="9"/>
  <c r="R98" i="9" s="1"/>
  <c r="S98" i="9" s="1"/>
  <c r="T98" i="9" s="1"/>
  <c r="K105" i="81"/>
  <c r="M105" i="81" s="1"/>
  <c r="N105" i="81" s="1"/>
  <c r="O105" i="81" s="1"/>
  <c r="J105" i="81" s="1"/>
  <c r="L106" i="81"/>
  <c r="R99" i="11"/>
  <c r="N100" i="9"/>
  <c r="R98" i="11"/>
  <c r="O99" i="9"/>
  <c r="P99" i="9"/>
  <c r="E100" i="81"/>
  <c r="F100" i="81" s="1"/>
  <c r="G100" i="81" s="1"/>
  <c r="C101" i="81"/>
  <c r="D102" i="81"/>
  <c r="A206" i="11"/>
  <c r="A206" i="9"/>
  <c r="I99" i="11" l="1"/>
  <c r="J99" i="11" s="1"/>
  <c r="F98" i="9"/>
  <c r="G98" i="9" s="1"/>
  <c r="H98" i="9" s="1"/>
  <c r="I98" i="9" s="1"/>
  <c r="E100" i="11"/>
  <c r="F100" i="11" s="1"/>
  <c r="G100" i="11" s="1"/>
  <c r="H100" i="11" s="1"/>
  <c r="B100" i="9"/>
  <c r="C100" i="9" s="1"/>
  <c r="D100" i="9" s="1"/>
  <c r="D99" i="9"/>
  <c r="E99" i="9"/>
  <c r="B100" i="81"/>
  <c r="B101" i="11" s="1"/>
  <c r="C101" i="11" s="1"/>
  <c r="D101" i="11" s="1"/>
  <c r="P104" i="9"/>
  <c r="O104" i="9"/>
  <c r="M105" i="9"/>
  <c r="N105" i="9" s="1"/>
  <c r="N105" i="11"/>
  <c r="O105" i="11" s="1"/>
  <c r="P104" i="11"/>
  <c r="Q104" i="11"/>
  <c r="Q99" i="9"/>
  <c r="R99" i="9" s="1"/>
  <c r="S99" i="9" s="1"/>
  <c r="T99" i="9" s="1"/>
  <c r="K106" i="81"/>
  <c r="M106" i="81" s="1"/>
  <c r="N106" i="81" s="1"/>
  <c r="O106" i="81" s="1"/>
  <c r="J106" i="81" s="1"/>
  <c r="L107" i="81"/>
  <c r="N101" i="9"/>
  <c r="S98" i="11"/>
  <c r="T98" i="11" s="1"/>
  <c r="U98" i="11" s="1"/>
  <c r="S99" i="11"/>
  <c r="T99" i="11" s="1"/>
  <c r="U99" i="11" s="1"/>
  <c r="O100" i="9"/>
  <c r="P100" i="9"/>
  <c r="E101" i="81"/>
  <c r="F101" i="81" s="1"/>
  <c r="G101" i="81" s="1"/>
  <c r="C102" i="81"/>
  <c r="D103" i="81"/>
  <c r="A207" i="11"/>
  <c r="A207" i="9"/>
  <c r="Q104" i="9" l="1"/>
  <c r="R104" i="9" s="1"/>
  <c r="S104" i="9" s="1"/>
  <c r="T104" i="9" s="1"/>
  <c r="I100" i="11"/>
  <c r="J100" i="11" s="1"/>
  <c r="E101" i="11"/>
  <c r="F101" i="11" s="1"/>
  <c r="G101" i="11" s="1"/>
  <c r="H101" i="11" s="1"/>
  <c r="E100" i="9"/>
  <c r="F100" i="9" s="1"/>
  <c r="G100" i="9" s="1"/>
  <c r="H100" i="9" s="1"/>
  <c r="I100" i="9" s="1"/>
  <c r="B101" i="9"/>
  <c r="C101" i="9" s="1"/>
  <c r="D101" i="9" s="1"/>
  <c r="R104" i="11"/>
  <c r="S104" i="11" s="1"/>
  <c r="T104" i="11" s="1"/>
  <c r="U104" i="11" s="1"/>
  <c r="F99" i="9"/>
  <c r="G99" i="9" s="1"/>
  <c r="H99" i="9" s="1"/>
  <c r="I99" i="9" s="1"/>
  <c r="B101" i="81"/>
  <c r="B102" i="11" s="1"/>
  <c r="C102" i="11" s="1"/>
  <c r="D102" i="11" s="1"/>
  <c r="O105" i="9"/>
  <c r="P105" i="9"/>
  <c r="M106" i="9"/>
  <c r="N106" i="9" s="1"/>
  <c r="N106" i="11"/>
  <c r="O106" i="11" s="1"/>
  <c r="P105" i="11"/>
  <c r="Q105" i="11"/>
  <c r="L108" i="81"/>
  <c r="K107" i="81"/>
  <c r="M107" i="81" s="1"/>
  <c r="N107" i="81" s="1"/>
  <c r="O107" i="81" s="1"/>
  <c r="J107" i="81" s="1"/>
  <c r="R100" i="11"/>
  <c r="N102" i="9"/>
  <c r="Q100" i="9"/>
  <c r="R100" i="9" s="1"/>
  <c r="S100" i="9" s="1"/>
  <c r="T100" i="9" s="1"/>
  <c r="P101" i="9"/>
  <c r="O101" i="9"/>
  <c r="E102" i="81"/>
  <c r="F102" i="81" s="1"/>
  <c r="G102" i="81" s="1"/>
  <c r="C103" i="81"/>
  <c r="D104" i="81"/>
  <c r="A208" i="11"/>
  <c r="A208" i="9"/>
  <c r="Q105" i="9" l="1"/>
  <c r="R105" i="9" s="1"/>
  <c r="S105" i="9" s="1"/>
  <c r="T105" i="9" s="1"/>
  <c r="I101" i="11"/>
  <c r="J101" i="11" s="1"/>
  <c r="E101" i="9"/>
  <c r="F101" i="9" s="1"/>
  <c r="G101" i="9" s="1"/>
  <c r="H101" i="9" s="1"/>
  <c r="I101" i="9" s="1"/>
  <c r="E102" i="11"/>
  <c r="F102" i="11" s="1"/>
  <c r="G102" i="11" s="1"/>
  <c r="H102" i="11" s="1"/>
  <c r="B102" i="9"/>
  <c r="C102" i="9" s="1"/>
  <c r="B102" i="81"/>
  <c r="B103" i="11" s="1"/>
  <c r="C103" i="11" s="1"/>
  <c r="E103" i="11" s="1"/>
  <c r="O106" i="9"/>
  <c r="P106" i="9"/>
  <c r="M107" i="9"/>
  <c r="N107" i="9" s="1"/>
  <c r="N107" i="11"/>
  <c r="O107" i="11" s="1"/>
  <c r="R105" i="11"/>
  <c r="S105" i="11" s="1"/>
  <c r="T105" i="11" s="1"/>
  <c r="U105" i="11" s="1"/>
  <c r="Q106" i="11"/>
  <c r="P106" i="11"/>
  <c r="K108" i="81"/>
  <c r="M108" i="81" s="1"/>
  <c r="N108" i="81" s="1"/>
  <c r="O108" i="81" s="1"/>
  <c r="J108" i="81" s="1"/>
  <c r="L109" i="81"/>
  <c r="N103" i="9"/>
  <c r="Q101" i="9"/>
  <c r="R101" i="9" s="1"/>
  <c r="S101" i="9" s="1"/>
  <c r="T101" i="9" s="1"/>
  <c r="R101" i="11"/>
  <c r="R102" i="11"/>
  <c r="P102" i="9"/>
  <c r="O102" i="9"/>
  <c r="S100" i="11"/>
  <c r="T100" i="11" s="1"/>
  <c r="U100" i="11" s="1"/>
  <c r="E103" i="81"/>
  <c r="F103" i="81" s="1"/>
  <c r="G103" i="81" s="1"/>
  <c r="B103" i="81" s="1"/>
  <c r="B104" i="11" s="1"/>
  <c r="C104" i="11" s="1"/>
  <c r="C104" i="81"/>
  <c r="D105" i="81"/>
  <c r="A209" i="11"/>
  <c r="A209" i="9"/>
  <c r="I102" i="11" l="1"/>
  <c r="J102" i="11" s="1"/>
  <c r="Q106" i="9"/>
  <c r="R106" i="9" s="1"/>
  <c r="S106" i="9" s="1"/>
  <c r="T106" i="9" s="1"/>
  <c r="D103" i="11"/>
  <c r="F103" i="11" s="1"/>
  <c r="G103" i="11" s="1"/>
  <c r="H103" i="11" s="1"/>
  <c r="R106" i="11"/>
  <c r="S106" i="11" s="1"/>
  <c r="T106" i="11" s="1"/>
  <c r="U106" i="11" s="1"/>
  <c r="B103" i="9"/>
  <c r="C103" i="9" s="1"/>
  <c r="D102" i="9"/>
  <c r="E102" i="9"/>
  <c r="B104" i="9"/>
  <c r="C104" i="9" s="1"/>
  <c r="D104" i="9" s="1"/>
  <c r="O107" i="9"/>
  <c r="P107" i="9"/>
  <c r="N108" i="11"/>
  <c r="O108" i="11" s="1"/>
  <c r="M108" i="9"/>
  <c r="N108" i="9" s="1"/>
  <c r="P107" i="11"/>
  <c r="Q107" i="11"/>
  <c r="K109" i="81"/>
  <c r="M109" i="81" s="1"/>
  <c r="N109" i="81" s="1"/>
  <c r="O109" i="81" s="1"/>
  <c r="J109" i="81" s="1"/>
  <c r="L110" i="81"/>
  <c r="E104" i="11"/>
  <c r="D104" i="11"/>
  <c r="S101" i="11"/>
  <c r="T101" i="11" s="1"/>
  <c r="U101" i="11" s="1"/>
  <c r="Q102" i="9"/>
  <c r="R102" i="9" s="1"/>
  <c r="S102" i="9" s="1"/>
  <c r="T102" i="9" s="1"/>
  <c r="S102" i="11"/>
  <c r="T102" i="11" s="1"/>
  <c r="U102" i="11" s="1"/>
  <c r="O103" i="9"/>
  <c r="P103" i="9"/>
  <c r="E104" i="81"/>
  <c r="F104" i="81" s="1"/>
  <c r="G104" i="81" s="1"/>
  <c r="B104" i="81" s="1"/>
  <c r="B105" i="11" s="1"/>
  <c r="C105" i="11" s="1"/>
  <c r="C105" i="81"/>
  <c r="D106" i="81"/>
  <c r="A210" i="11"/>
  <c r="A210" i="9"/>
  <c r="I103" i="11" l="1"/>
  <c r="J103" i="11" s="1"/>
  <c r="Q107" i="9"/>
  <c r="R107" i="9" s="1"/>
  <c r="S107" i="9" s="1"/>
  <c r="T107" i="9" s="1"/>
  <c r="E103" i="9"/>
  <c r="D103" i="9"/>
  <c r="F102" i="9"/>
  <c r="G102" i="9" s="1"/>
  <c r="H102" i="9" s="1"/>
  <c r="I102" i="9" s="1"/>
  <c r="E104" i="9"/>
  <c r="F104" i="9" s="1"/>
  <c r="G104" i="9" s="1"/>
  <c r="H104" i="9" s="1"/>
  <c r="I104" i="9" s="1"/>
  <c r="F104" i="11"/>
  <c r="G104" i="11" s="1"/>
  <c r="H104" i="11" s="1"/>
  <c r="I104" i="11" s="1"/>
  <c r="B105" i="9"/>
  <c r="C105" i="9" s="1"/>
  <c r="D105" i="9" s="1"/>
  <c r="N109" i="11"/>
  <c r="O109" i="11" s="1"/>
  <c r="M109" i="9"/>
  <c r="N109" i="9" s="1"/>
  <c r="R107" i="11"/>
  <c r="S107" i="11" s="1"/>
  <c r="T107" i="11" s="1"/>
  <c r="U107" i="11" s="1"/>
  <c r="O108" i="9"/>
  <c r="P108" i="9"/>
  <c r="Q108" i="11"/>
  <c r="P108" i="11"/>
  <c r="R108" i="11" s="1"/>
  <c r="S108" i="11" s="1"/>
  <c r="T108" i="11" s="1"/>
  <c r="K110" i="81"/>
  <c r="M110" i="81" s="1"/>
  <c r="N110" i="81" s="1"/>
  <c r="O110" i="81" s="1"/>
  <c r="J110" i="81" s="1"/>
  <c r="L111" i="81"/>
  <c r="Q103" i="9"/>
  <c r="R103" i="9" s="1"/>
  <c r="S103" i="9" s="1"/>
  <c r="T103" i="9" s="1"/>
  <c r="D105" i="11"/>
  <c r="E105" i="11"/>
  <c r="R103" i="11"/>
  <c r="S103" i="11" s="1"/>
  <c r="T103" i="11" s="1"/>
  <c r="U103" i="11" s="1"/>
  <c r="E105" i="81"/>
  <c r="F105" i="81" s="1"/>
  <c r="G105" i="81" s="1"/>
  <c r="B105" i="81" s="1"/>
  <c r="B106" i="11" s="1"/>
  <c r="C106" i="11" s="1"/>
  <c r="C106" i="81"/>
  <c r="D107" i="81"/>
  <c r="A211" i="11"/>
  <c r="A211" i="9"/>
  <c r="F103" i="9" l="1"/>
  <c r="G103" i="9" s="1"/>
  <c r="H103" i="9" s="1"/>
  <c r="I103" i="9" s="1"/>
  <c r="E105" i="9"/>
  <c r="F105" i="9" s="1"/>
  <c r="G105" i="9" s="1"/>
  <c r="H105" i="9" s="1"/>
  <c r="I105" i="9" s="1"/>
  <c r="U108" i="11"/>
  <c r="B106" i="9"/>
  <c r="C106" i="9" s="1"/>
  <c r="D106" i="9" s="1"/>
  <c r="P109" i="9"/>
  <c r="O109" i="9"/>
  <c r="Q109" i="9" s="1"/>
  <c r="R109" i="9" s="1"/>
  <c r="S109" i="9" s="1"/>
  <c r="P109" i="11"/>
  <c r="Q109" i="11"/>
  <c r="Q108" i="9"/>
  <c r="R108" i="9" s="1"/>
  <c r="S108" i="9" s="1"/>
  <c r="T108" i="9" s="1"/>
  <c r="M110" i="9"/>
  <c r="N110" i="9" s="1"/>
  <c r="N110" i="11"/>
  <c r="O110" i="11" s="1"/>
  <c r="L112" i="81"/>
  <c r="K111" i="81"/>
  <c r="M111" i="81" s="1"/>
  <c r="N111" i="81" s="1"/>
  <c r="O111" i="81" s="1"/>
  <c r="J111" i="81" s="1"/>
  <c r="D106" i="11"/>
  <c r="E106" i="11"/>
  <c r="J104" i="11"/>
  <c r="F105" i="11"/>
  <c r="E106" i="81"/>
  <c r="F106" i="81" s="1"/>
  <c r="G106" i="81" s="1"/>
  <c r="B106" i="81" s="1"/>
  <c r="B107" i="11" s="1"/>
  <c r="C107" i="11" s="1"/>
  <c r="C107" i="81"/>
  <c r="D108" i="81"/>
  <c r="A212" i="11"/>
  <c r="A212" i="9"/>
  <c r="E106" i="9" l="1"/>
  <c r="F106" i="9" s="1"/>
  <c r="G106" i="9" s="1"/>
  <c r="H106" i="9" s="1"/>
  <c r="I106" i="9" s="1"/>
  <c r="B107" i="9"/>
  <c r="C107" i="9" s="1"/>
  <c r="E107" i="9" s="1"/>
  <c r="P110" i="9"/>
  <c r="O110" i="9"/>
  <c r="R109" i="11"/>
  <c r="S109" i="11" s="1"/>
  <c r="T109" i="11" s="1"/>
  <c r="U109" i="11" s="1"/>
  <c r="N111" i="11"/>
  <c r="O111" i="11" s="1"/>
  <c r="M111" i="9"/>
  <c r="N111" i="9" s="1"/>
  <c r="Q110" i="11"/>
  <c r="P110" i="11"/>
  <c r="T109" i="9"/>
  <c r="L113" i="81"/>
  <c r="K112" i="81"/>
  <c r="M112" i="81" s="1"/>
  <c r="N112" i="81" s="1"/>
  <c r="O112" i="81" s="1"/>
  <c r="J112" i="81" s="1"/>
  <c r="D107" i="11"/>
  <c r="E107" i="11"/>
  <c r="G105" i="11"/>
  <c r="H105" i="11" s="1"/>
  <c r="I105" i="11" s="1"/>
  <c r="F106" i="11"/>
  <c r="E107" i="81"/>
  <c r="F107" i="81" s="1"/>
  <c r="G107" i="81" s="1"/>
  <c r="B107" i="81" s="1"/>
  <c r="B108" i="11" s="1"/>
  <c r="C108" i="11" s="1"/>
  <c r="C108" i="81"/>
  <c r="D109" i="81"/>
  <c r="A213" i="11"/>
  <c r="A213" i="9"/>
  <c r="Q110" i="9" l="1"/>
  <c r="R110" i="9" s="1"/>
  <c r="S110" i="9" s="1"/>
  <c r="T110" i="9" s="1"/>
  <c r="D107" i="9"/>
  <c r="F107" i="9" s="1"/>
  <c r="G107" i="9" s="1"/>
  <c r="H107" i="9" s="1"/>
  <c r="I107" i="9" s="1"/>
  <c r="F107" i="11"/>
  <c r="G107" i="11" s="1"/>
  <c r="H107" i="11" s="1"/>
  <c r="B108" i="9"/>
  <c r="C108" i="9" s="1"/>
  <c r="D108" i="9" s="1"/>
  <c r="R110" i="11"/>
  <c r="S110" i="11" s="1"/>
  <c r="T110" i="11" s="1"/>
  <c r="U110" i="11" s="1"/>
  <c r="N112" i="11"/>
  <c r="O112" i="11" s="1"/>
  <c r="M112" i="9"/>
  <c r="N112" i="9" s="1"/>
  <c r="P111" i="9"/>
  <c r="O111" i="9"/>
  <c r="Q111" i="11"/>
  <c r="P111" i="11"/>
  <c r="K113" i="81"/>
  <c r="M113" i="81" s="1"/>
  <c r="N113" i="81" s="1"/>
  <c r="O113" i="81" s="1"/>
  <c r="J113" i="81" s="1"/>
  <c r="L114" i="81"/>
  <c r="D108" i="11"/>
  <c r="E108" i="11"/>
  <c r="J105" i="11"/>
  <c r="G106" i="11"/>
  <c r="H106" i="11" s="1"/>
  <c r="I106" i="11" s="1"/>
  <c r="E108" i="81"/>
  <c r="F108" i="81" s="1"/>
  <c r="G108" i="81" s="1"/>
  <c r="B108" i="81" s="1"/>
  <c r="B109" i="11" s="1"/>
  <c r="C109" i="11" s="1"/>
  <c r="C109" i="81"/>
  <c r="D110" i="81"/>
  <c r="A214" i="11"/>
  <c r="A214" i="9"/>
  <c r="R111" i="11" l="1"/>
  <c r="S111" i="11" s="1"/>
  <c r="T111" i="11" s="1"/>
  <c r="U111" i="11" s="1"/>
  <c r="B109" i="9"/>
  <c r="C109" i="9" s="1"/>
  <c r="D109" i="9" s="1"/>
  <c r="E108" i="9"/>
  <c r="F108" i="9" s="1"/>
  <c r="G108" i="9" s="1"/>
  <c r="H108" i="9" s="1"/>
  <c r="I108" i="9" s="1"/>
  <c r="P112" i="9"/>
  <c r="O112" i="9"/>
  <c r="Q112" i="11"/>
  <c r="P112" i="11"/>
  <c r="Q111" i="9"/>
  <c r="R111" i="9" s="1"/>
  <c r="S111" i="9" s="1"/>
  <c r="T111" i="9" s="1"/>
  <c r="N113" i="11"/>
  <c r="O113" i="11" s="1"/>
  <c r="M113" i="9"/>
  <c r="N113" i="9" s="1"/>
  <c r="K114" i="81"/>
  <c r="M114" i="81" s="1"/>
  <c r="N114" i="81" s="1"/>
  <c r="O114" i="81" s="1"/>
  <c r="J114" i="81" s="1"/>
  <c r="L115" i="81"/>
  <c r="D109" i="11"/>
  <c r="E109" i="11"/>
  <c r="J106" i="11"/>
  <c r="I107" i="11"/>
  <c r="F108" i="11"/>
  <c r="E109" i="81"/>
  <c r="F109" i="81" s="1"/>
  <c r="G109" i="81" s="1"/>
  <c r="B109" i="81" s="1"/>
  <c r="B110" i="11" s="1"/>
  <c r="C110" i="11" s="1"/>
  <c r="C110" i="81"/>
  <c r="D111" i="81"/>
  <c r="A215" i="11"/>
  <c r="A215" i="9"/>
  <c r="Q112" i="9" l="1"/>
  <c r="R112" i="9" s="1"/>
  <c r="S112" i="9" s="1"/>
  <c r="T112" i="9" s="1"/>
  <c r="E109" i="9"/>
  <c r="R112" i="11"/>
  <c r="S112" i="11" s="1"/>
  <c r="T112" i="11" s="1"/>
  <c r="U112" i="11" s="1"/>
  <c r="F109" i="9"/>
  <c r="G109" i="9" s="1"/>
  <c r="H109" i="9" s="1"/>
  <c r="F109" i="11"/>
  <c r="G109" i="11" s="1"/>
  <c r="H109" i="11" s="1"/>
  <c r="B110" i="9"/>
  <c r="C110" i="9" s="1"/>
  <c r="E110" i="9" s="1"/>
  <c r="P113" i="9"/>
  <c r="O113" i="9"/>
  <c r="P113" i="11"/>
  <c r="Q113" i="11"/>
  <c r="N114" i="11"/>
  <c r="O114" i="11" s="1"/>
  <c r="M114" i="9"/>
  <c r="N114" i="9" s="1"/>
  <c r="K115" i="81"/>
  <c r="M115" i="81" s="1"/>
  <c r="N115" i="81" s="1"/>
  <c r="O115" i="81" s="1"/>
  <c r="J115" i="81" s="1"/>
  <c r="L116" i="81"/>
  <c r="E110" i="11"/>
  <c r="D110" i="11"/>
  <c r="J107" i="11"/>
  <c r="G108" i="11"/>
  <c r="H108" i="11" s="1"/>
  <c r="I108" i="11" s="1"/>
  <c r="E110" i="81"/>
  <c r="F110" i="81" s="1"/>
  <c r="G110" i="81" s="1"/>
  <c r="B110" i="81" s="1"/>
  <c r="B111" i="11" s="1"/>
  <c r="C111" i="11" s="1"/>
  <c r="C111" i="81"/>
  <c r="D112" i="81"/>
  <c r="A216" i="11"/>
  <c r="A216" i="9"/>
  <c r="I109" i="9" l="1"/>
  <c r="Q113" i="9"/>
  <c r="R113" i="9" s="1"/>
  <c r="S113" i="9" s="1"/>
  <c r="T113" i="9" s="1"/>
  <c r="B111" i="9"/>
  <c r="C111" i="9" s="1"/>
  <c r="D111" i="9" s="1"/>
  <c r="D110" i="9"/>
  <c r="F110" i="9" s="1"/>
  <c r="G110" i="9" s="1"/>
  <c r="H110" i="9" s="1"/>
  <c r="I110" i="9" s="1"/>
  <c r="P114" i="9"/>
  <c r="O114" i="9"/>
  <c r="Q114" i="9" s="1"/>
  <c r="R114" i="9" s="1"/>
  <c r="S114" i="9" s="1"/>
  <c r="R113" i="11"/>
  <c r="S113" i="11" s="1"/>
  <c r="T113" i="11" s="1"/>
  <c r="U113" i="11" s="1"/>
  <c r="Q114" i="11"/>
  <c r="P114" i="11"/>
  <c r="M115" i="9"/>
  <c r="N115" i="9" s="1"/>
  <c r="N115" i="11"/>
  <c r="O115" i="11" s="1"/>
  <c r="L117" i="81"/>
  <c r="K116" i="81"/>
  <c r="M116" i="81" s="1"/>
  <c r="N116" i="81" s="1"/>
  <c r="O116" i="81" s="1"/>
  <c r="J116" i="81" s="1"/>
  <c r="D111" i="11"/>
  <c r="E111" i="11"/>
  <c r="J108" i="11"/>
  <c r="I109" i="11"/>
  <c r="F110" i="11"/>
  <c r="E111" i="81"/>
  <c r="F111" i="81" s="1"/>
  <c r="G111" i="81" s="1"/>
  <c r="B111" i="81" s="1"/>
  <c r="B112" i="11" s="1"/>
  <c r="C112" i="11" s="1"/>
  <c r="C112" i="81"/>
  <c r="D113" i="81"/>
  <c r="A217" i="11"/>
  <c r="A217" i="9"/>
  <c r="E111" i="9" l="1"/>
  <c r="F111" i="9" s="1"/>
  <c r="G111" i="9" s="1"/>
  <c r="H111" i="9" s="1"/>
  <c r="I111" i="9" s="1"/>
  <c r="T114" i="9"/>
  <c r="B112" i="9"/>
  <c r="C112" i="9" s="1"/>
  <c r="E112" i="9" s="1"/>
  <c r="P115" i="11"/>
  <c r="Q115" i="11"/>
  <c r="O115" i="9"/>
  <c r="P115" i="9"/>
  <c r="N116" i="11"/>
  <c r="O116" i="11" s="1"/>
  <c r="M116" i="9"/>
  <c r="N116" i="9" s="1"/>
  <c r="R114" i="11"/>
  <c r="S114" i="11" s="1"/>
  <c r="T114" i="11" s="1"/>
  <c r="U114" i="11" s="1"/>
  <c r="K117" i="81"/>
  <c r="M117" i="81" s="1"/>
  <c r="N117" i="81" s="1"/>
  <c r="O117" i="81" s="1"/>
  <c r="J117" i="81" s="1"/>
  <c r="L118" i="81"/>
  <c r="E112" i="11"/>
  <c r="D112" i="11"/>
  <c r="F111" i="11"/>
  <c r="G110" i="11"/>
  <c r="H110" i="11" s="1"/>
  <c r="I110" i="11" s="1"/>
  <c r="J109" i="11"/>
  <c r="E112" i="81"/>
  <c r="F112" i="81" s="1"/>
  <c r="G112" i="81" s="1"/>
  <c r="B112" i="81" s="1"/>
  <c r="B113" i="11" s="1"/>
  <c r="C113" i="11" s="1"/>
  <c r="C113" i="81"/>
  <c r="D114" i="81"/>
  <c r="A218" i="11"/>
  <c r="A218" i="9"/>
  <c r="Q115" i="9" l="1"/>
  <c r="R115" i="9" s="1"/>
  <c r="S115" i="9" s="1"/>
  <c r="T115" i="9" s="1"/>
  <c r="D112" i="9"/>
  <c r="F112" i="9" s="1"/>
  <c r="G112" i="9" s="1"/>
  <c r="H112" i="9" s="1"/>
  <c r="I112" i="9" s="1"/>
  <c r="B113" i="9"/>
  <c r="C113" i="9" s="1"/>
  <c r="Q116" i="11"/>
  <c r="P116" i="11"/>
  <c r="P116" i="9"/>
  <c r="O116" i="9"/>
  <c r="Q116" i="9" s="1"/>
  <c r="R116" i="9" s="1"/>
  <c r="S116" i="9" s="1"/>
  <c r="M117" i="9"/>
  <c r="N117" i="9" s="1"/>
  <c r="N117" i="11"/>
  <c r="O117" i="11" s="1"/>
  <c r="R115" i="11"/>
  <c r="S115" i="11" s="1"/>
  <c r="T115" i="11" s="1"/>
  <c r="U115" i="11" s="1"/>
  <c r="L119" i="81"/>
  <c r="K118" i="81"/>
  <c r="M118" i="81" s="1"/>
  <c r="N118" i="81" s="1"/>
  <c r="O118" i="81" s="1"/>
  <c r="J118" i="81" s="1"/>
  <c r="D113" i="11"/>
  <c r="E113" i="11"/>
  <c r="J110" i="11"/>
  <c r="F112" i="11"/>
  <c r="G111" i="11"/>
  <c r="H111" i="11" s="1"/>
  <c r="I111" i="11" s="1"/>
  <c r="E113" i="81"/>
  <c r="F113" i="81" s="1"/>
  <c r="G113" i="81" s="1"/>
  <c r="B113" i="81" s="1"/>
  <c r="B114" i="11" s="1"/>
  <c r="C114" i="11" s="1"/>
  <c r="C114" i="81"/>
  <c r="D115" i="81"/>
  <c r="A219" i="11"/>
  <c r="A219" i="9"/>
  <c r="T116" i="9" l="1"/>
  <c r="R116" i="11"/>
  <c r="S116" i="11" s="1"/>
  <c r="T116" i="11" s="1"/>
  <c r="U116" i="11" s="1"/>
  <c r="B114" i="9"/>
  <c r="C114" i="9" s="1"/>
  <c r="D114" i="9" s="1"/>
  <c r="D113" i="9"/>
  <c r="E113" i="9"/>
  <c r="O117" i="9"/>
  <c r="P117" i="9"/>
  <c r="P117" i="11"/>
  <c r="Q117" i="11"/>
  <c r="N118" i="11"/>
  <c r="O118" i="11" s="1"/>
  <c r="M118" i="9"/>
  <c r="N118" i="9" s="1"/>
  <c r="K119" i="81"/>
  <c r="M119" i="81" s="1"/>
  <c r="N119" i="81" s="1"/>
  <c r="O119" i="81" s="1"/>
  <c r="J119" i="81" s="1"/>
  <c r="L120" i="81"/>
  <c r="D114" i="11"/>
  <c r="E114" i="11"/>
  <c r="J111" i="11"/>
  <c r="F113" i="11"/>
  <c r="G112" i="11"/>
  <c r="H112" i="11" s="1"/>
  <c r="I112" i="11" s="1"/>
  <c r="E114" i="81"/>
  <c r="F114" i="81" s="1"/>
  <c r="G114" i="81" s="1"/>
  <c r="B114" i="81" s="1"/>
  <c r="B115" i="11" s="1"/>
  <c r="C115" i="11" s="1"/>
  <c r="C115" i="81"/>
  <c r="D116" i="81"/>
  <c r="A220" i="11"/>
  <c r="A220" i="9"/>
  <c r="Q117" i="9" l="1"/>
  <c r="R117" i="9" s="1"/>
  <c r="S117" i="9" s="1"/>
  <c r="T117" i="9" s="1"/>
  <c r="R117" i="11"/>
  <c r="S117" i="11" s="1"/>
  <c r="T117" i="11" s="1"/>
  <c r="U117" i="11" s="1"/>
  <c r="F113" i="9"/>
  <c r="G113" i="9" s="1"/>
  <c r="H113" i="9" s="1"/>
  <c r="I113" i="9" s="1"/>
  <c r="E114" i="9"/>
  <c r="F114" i="9" s="1"/>
  <c r="G114" i="9" s="1"/>
  <c r="H114" i="9" s="1"/>
  <c r="I114" i="9" s="1"/>
  <c r="B115" i="9"/>
  <c r="C115" i="9" s="1"/>
  <c r="D115" i="9" s="1"/>
  <c r="M119" i="9"/>
  <c r="N119" i="9" s="1"/>
  <c r="N119" i="11"/>
  <c r="O119" i="11" s="1"/>
  <c r="O118" i="9"/>
  <c r="Q118" i="9" s="1"/>
  <c r="R118" i="9" s="1"/>
  <c r="S118" i="9" s="1"/>
  <c r="P118" i="9"/>
  <c r="P118" i="11"/>
  <c r="Q118" i="11"/>
  <c r="K120" i="81"/>
  <c r="M120" i="81" s="1"/>
  <c r="N120" i="81" s="1"/>
  <c r="O120" i="81" s="1"/>
  <c r="J120" i="81" s="1"/>
  <c r="L121" i="81"/>
  <c r="D115" i="11"/>
  <c r="E115" i="11"/>
  <c r="J112" i="11"/>
  <c r="F114" i="11"/>
  <c r="G113" i="11"/>
  <c r="H113" i="11" s="1"/>
  <c r="I113" i="11" s="1"/>
  <c r="E115" i="81"/>
  <c r="F115" i="81" s="1"/>
  <c r="G115" i="81" s="1"/>
  <c r="B115" i="81" s="1"/>
  <c r="B116" i="11" s="1"/>
  <c r="C116" i="11" s="1"/>
  <c r="C116" i="81"/>
  <c r="D117" i="81"/>
  <c r="A221" i="11"/>
  <c r="A221" i="9"/>
  <c r="E115" i="9" l="1"/>
  <c r="F115" i="9" s="1"/>
  <c r="G115" i="9" s="1"/>
  <c r="H115" i="9" s="1"/>
  <c r="I115" i="9" s="1"/>
  <c r="T118" i="9"/>
  <c r="B116" i="9"/>
  <c r="C116" i="9" s="1"/>
  <c r="D116" i="9" s="1"/>
  <c r="P119" i="11"/>
  <c r="Q119" i="11"/>
  <c r="R118" i="11"/>
  <c r="S118" i="11" s="1"/>
  <c r="T118" i="11" s="1"/>
  <c r="U118" i="11" s="1"/>
  <c r="P119" i="9"/>
  <c r="O119" i="9"/>
  <c r="N120" i="11"/>
  <c r="O120" i="11" s="1"/>
  <c r="M120" i="9"/>
  <c r="N120" i="9" s="1"/>
  <c r="K121" i="81"/>
  <c r="M121" i="81" s="1"/>
  <c r="N121" i="81" s="1"/>
  <c r="O121" i="81" s="1"/>
  <c r="J121" i="81" s="1"/>
  <c r="L122" i="81"/>
  <c r="E116" i="11"/>
  <c r="D116" i="11"/>
  <c r="J113" i="11"/>
  <c r="F115" i="11"/>
  <c r="G114" i="11"/>
  <c r="H114" i="11" s="1"/>
  <c r="I114" i="11" s="1"/>
  <c r="E116" i="81"/>
  <c r="F116" i="81" s="1"/>
  <c r="G116" i="81" s="1"/>
  <c r="B116" i="81" s="1"/>
  <c r="B117" i="11" s="1"/>
  <c r="C117" i="11" s="1"/>
  <c r="C117" i="81"/>
  <c r="D118" i="81"/>
  <c r="A222" i="11"/>
  <c r="A222" i="9"/>
  <c r="B117" i="9" l="1"/>
  <c r="C117" i="9" s="1"/>
  <c r="D117" i="9" s="1"/>
  <c r="E116" i="9"/>
  <c r="F116" i="9" s="1"/>
  <c r="G116" i="9" s="1"/>
  <c r="H116" i="9" s="1"/>
  <c r="I116" i="9" s="1"/>
  <c r="P120" i="9"/>
  <c r="O120" i="9"/>
  <c r="Q120" i="9" s="1"/>
  <c r="R120" i="9" s="1"/>
  <c r="S120" i="9" s="1"/>
  <c r="Q120" i="11"/>
  <c r="P120" i="11"/>
  <c r="M121" i="9"/>
  <c r="N121" i="9" s="1"/>
  <c r="N121" i="11"/>
  <c r="O121" i="11" s="1"/>
  <c r="Q119" i="9"/>
  <c r="R119" i="9" s="1"/>
  <c r="S119" i="9" s="1"/>
  <c r="T119" i="9" s="1"/>
  <c r="R119" i="11"/>
  <c r="S119" i="11" s="1"/>
  <c r="T119" i="11" s="1"/>
  <c r="U119" i="11" s="1"/>
  <c r="K122" i="81"/>
  <c r="M122" i="81" s="1"/>
  <c r="N122" i="81" s="1"/>
  <c r="O122" i="81" s="1"/>
  <c r="J122" i="81" s="1"/>
  <c r="L123" i="81"/>
  <c r="D117" i="11"/>
  <c r="E117" i="11"/>
  <c r="J114" i="11"/>
  <c r="F116" i="11"/>
  <c r="G115" i="11"/>
  <c r="H115" i="11" s="1"/>
  <c r="I115" i="11" s="1"/>
  <c r="E117" i="81"/>
  <c r="F117" i="81" s="1"/>
  <c r="G117" i="81" s="1"/>
  <c r="B117" i="81" s="1"/>
  <c r="B118" i="11" s="1"/>
  <c r="C118" i="11" s="1"/>
  <c r="C118" i="81"/>
  <c r="D119" i="81"/>
  <c r="A223" i="11"/>
  <c r="A223" i="9"/>
  <c r="R120" i="11" l="1"/>
  <c r="S120" i="11" s="1"/>
  <c r="T120" i="11" s="1"/>
  <c r="U120" i="11" s="1"/>
  <c r="T120" i="9"/>
  <c r="B118" i="9"/>
  <c r="C118" i="9" s="1"/>
  <c r="E117" i="9"/>
  <c r="F117" i="9" s="1"/>
  <c r="G117" i="9" s="1"/>
  <c r="H117" i="9" s="1"/>
  <c r="I117" i="9" s="1"/>
  <c r="F117" i="11"/>
  <c r="G117" i="11" s="1"/>
  <c r="H117" i="11" s="1"/>
  <c r="P121" i="11"/>
  <c r="Q121" i="11"/>
  <c r="O121" i="9"/>
  <c r="P121" i="9"/>
  <c r="N122" i="11"/>
  <c r="O122" i="11" s="1"/>
  <c r="M122" i="9"/>
  <c r="N122" i="9" s="1"/>
  <c r="K123" i="81"/>
  <c r="M123" i="81" s="1"/>
  <c r="N123" i="81" s="1"/>
  <c r="O123" i="81" s="1"/>
  <c r="J123" i="81" s="1"/>
  <c r="L124" i="81"/>
  <c r="E118" i="11"/>
  <c r="D118" i="11"/>
  <c r="J115" i="11"/>
  <c r="G116" i="11"/>
  <c r="H116" i="11" s="1"/>
  <c r="I116" i="11" s="1"/>
  <c r="E118" i="81"/>
  <c r="F118" i="81" s="1"/>
  <c r="G118" i="81" s="1"/>
  <c r="B118" i="81" s="1"/>
  <c r="B119" i="11" s="1"/>
  <c r="C119" i="11" s="1"/>
  <c r="C119" i="81"/>
  <c r="D120" i="81"/>
  <c r="A224" i="11"/>
  <c r="A224" i="9"/>
  <c r="B119" i="9" l="1"/>
  <c r="C119" i="9" s="1"/>
  <c r="D119" i="9" s="1"/>
  <c r="I117" i="11"/>
  <c r="J117" i="11" s="1"/>
  <c r="D118" i="9"/>
  <c r="E118" i="9"/>
  <c r="O122" i="9"/>
  <c r="P122" i="9"/>
  <c r="Q121" i="9"/>
  <c r="R121" i="9" s="1"/>
  <c r="S121" i="9" s="1"/>
  <c r="T121" i="9" s="1"/>
  <c r="Q122" i="11"/>
  <c r="P122" i="11"/>
  <c r="M123" i="9"/>
  <c r="N123" i="9" s="1"/>
  <c r="N123" i="11"/>
  <c r="O123" i="11" s="1"/>
  <c r="R121" i="11"/>
  <c r="S121" i="11" s="1"/>
  <c r="T121" i="11" s="1"/>
  <c r="U121" i="11" s="1"/>
  <c r="L125" i="81"/>
  <c r="K124" i="81"/>
  <c r="M124" i="81" s="1"/>
  <c r="N124" i="81" s="1"/>
  <c r="O124" i="81" s="1"/>
  <c r="J124" i="81" s="1"/>
  <c r="D119" i="11"/>
  <c r="E119" i="11"/>
  <c r="J116" i="11"/>
  <c r="F118" i="11"/>
  <c r="E119" i="81"/>
  <c r="F119" i="81" s="1"/>
  <c r="G119" i="81" s="1"/>
  <c r="B119" i="81" s="1"/>
  <c r="B120" i="11" s="1"/>
  <c r="C120" i="11" s="1"/>
  <c r="C120" i="81"/>
  <c r="D121" i="81"/>
  <c r="A225" i="11"/>
  <c r="A225" i="9"/>
  <c r="E119" i="9" l="1"/>
  <c r="F119" i="9"/>
  <c r="G119" i="9" s="1"/>
  <c r="H119" i="9" s="1"/>
  <c r="F118" i="9"/>
  <c r="G118" i="9" s="1"/>
  <c r="H118" i="9" s="1"/>
  <c r="I118" i="9" s="1"/>
  <c r="B120" i="9"/>
  <c r="C120" i="9" s="1"/>
  <c r="E120" i="9" s="1"/>
  <c r="P123" i="11"/>
  <c r="Q123" i="11"/>
  <c r="P123" i="9"/>
  <c r="O123" i="9"/>
  <c r="N124" i="11"/>
  <c r="O124" i="11" s="1"/>
  <c r="M124" i="9"/>
  <c r="N124" i="9" s="1"/>
  <c r="R122" i="11"/>
  <c r="S122" i="11" s="1"/>
  <c r="T122" i="11" s="1"/>
  <c r="U122" i="11" s="1"/>
  <c r="Q122" i="9"/>
  <c r="R122" i="9" s="1"/>
  <c r="S122" i="9" s="1"/>
  <c r="T122" i="9" s="1"/>
  <c r="K125" i="81"/>
  <c r="M125" i="81" s="1"/>
  <c r="N125" i="81" s="1"/>
  <c r="O125" i="81" s="1"/>
  <c r="J125" i="81" s="1"/>
  <c r="L126" i="81"/>
  <c r="E120" i="11"/>
  <c r="D120" i="11"/>
  <c r="G118" i="11"/>
  <c r="H118" i="11" s="1"/>
  <c r="I118" i="11" s="1"/>
  <c r="F119" i="11"/>
  <c r="E120" i="81"/>
  <c r="F120" i="81" s="1"/>
  <c r="G120" i="81" s="1"/>
  <c r="B120" i="81" s="1"/>
  <c r="B121" i="11" s="1"/>
  <c r="C121" i="11" s="1"/>
  <c r="C121" i="81"/>
  <c r="D122" i="81"/>
  <c r="A226" i="11"/>
  <c r="A226" i="9"/>
  <c r="Q123" i="9" l="1"/>
  <c r="R123" i="9" s="1"/>
  <c r="S123" i="9" s="1"/>
  <c r="T123" i="9" s="1"/>
  <c r="I119" i="9"/>
  <c r="F120" i="11"/>
  <c r="G120" i="11" s="1"/>
  <c r="H120" i="11" s="1"/>
  <c r="D120" i="9"/>
  <c r="F120" i="9" s="1"/>
  <c r="G120" i="9" s="1"/>
  <c r="H120" i="9" s="1"/>
  <c r="I120" i="9" s="1"/>
  <c r="B121" i="9"/>
  <c r="C121" i="9" s="1"/>
  <c r="D121" i="9" s="1"/>
  <c r="P124" i="9"/>
  <c r="O124" i="9"/>
  <c r="Q124" i="11"/>
  <c r="P124" i="11"/>
  <c r="N125" i="11"/>
  <c r="O125" i="11" s="1"/>
  <c r="M125" i="9"/>
  <c r="N125" i="9" s="1"/>
  <c r="R123" i="11"/>
  <c r="S123" i="11" s="1"/>
  <c r="T123" i="11" s="1"/>
  <c r="U123" i="11" s="1"/>
  <c r="K126" i="81"/>
  <c r="M126" i="81" s="1"/>
  <c r="N126" i="81" s="1"/>
  <c r="O126" i="81" s="1"/>
  <c r="J126" i="81" s="1"/>
  <c r="L127" i="81"/>
  <c r="D121" i="11"/>
  <c r="E121" i="11"/>
  <c r="J118" i="11"/>
  <c r="G119" i="11"/>
  <c r="H119" i="11" s="1"/>
  <c r="I119" i="11" s="1"/>
  <c r="E121" i="81"/>
  <c r="F121" i="81" s="1"/>
  <c r="G121" i="81" s="1"/>
  <c r="B121" i="81" s="1"/>
  <c r="B122" i="11" s="1"/>
  <c r="C122" i="11" s="1"/>
  <c r="C122" i="81"/>
  <c r="D123" i="81"/>
  <c r="A227" i="11"/>
  <c r="A227" i="9"/>
  <c r="Q124" i="9" l="1"/>
  <c r="R124" i="9" s="1"/>
  <c r="S124" i="9" s="1"/>
  <c r="T124" i="9" s="1"/>
  <c r="R124" i="11"/>
  <c r="S124" i="11" s="1"/>
  <c r="T124" i="11" s="1"/>
  <c r="U124" i="11" s="1"/>
  <c r="E121" i="9"/>
  <c r="F121" i="9" s="1"/>
  <c r="G121" i="9" s="1"/>
  <c r="H121" i="9" s="1"/>
  <c r="I121" i="9" s="1"/>
  <c r="I120" i="11"/>
  <c r="J120" i="11" s="1"/>
  <c r="F121" i="11"/>
  <c r="G121" i="11" s="1"/>
  <c r="H121" i="11" s="1"/>
  <c r="I121" i="11" s="1"/>
  <c r="B122" i="9"/>
  <c r="C122" i="9" s="1"/>
  <c r="D122" i="9" s="1"/>
  <c r="P125" i="9"/>
  <c r="O125" i="9"/>
  <c r="Q125" i="9" s="1"/>
  <c r="R125" i="9" s="1"/>
  <c r="S125" i="9" s="1"/>
  <c r="Q125" i="11"/>
  <c r="P125" i="11"/>
  <c r="N126" i="11"/>
  <c r="O126" i="11" s="1"/>
  <c r="M126" i="9"/>
  <c r="N126" i="9" s="1"/>
  <c r="K127" i="81"/>
  <c r="M127" i="81" s="1"/>
  <c r="N127" i="81" s="1"/>
  <c r="O127" i="81" s="1"/>
  <c r="J127" i="81" s="1"/>
  <c r="L128" i="81"/>
  <c r="D122" i="11"/>
  <c r="E122" i="11"/>
  <c r="J119" i="11"/>
  <c r="E122" i="81"/>
  <c r="F122" i="81" s="1"/>
  <c r="G122" i="81" s="1"/>
  <c r="B122" i="81" s="1"/>
  <c r="B123" i="11" s="1"/>
  <c r="C123" i="11" s="1"/>
  <c r="C123" i="81"/>
  <c r="D124" i="81"/>
  <c r="A228" i="11"/>
  <c r="A228" i="9"/>
  <c r="E122" i="9" l="1"/>
  <c r="R125" i="11"/>
  <c r="S125" i="11" s="1"/>
  <c r="T125" i="11" s="1"/>
  <c r="U125" i="11" s="1"/>
  <c r="T125" i="9"/>
  <c r="F122" i="9"/>
  <c r="G122" i="9" s="1"/>
  <c r="H122" i="9" s="1"/>
  <c r="B123" i="9"/>
  <c r="C123" i="9" s="1"/>
  <c r="D123" i="9" s="1"/>
  <c r="P126" i="9"/>
  <c r="O126" i="9"/>
  <c r="Q126" i="11"/>
  <c r="P126" i="11"/>
  <c r="N127" i="11"/>
  <c r="O127" i="11" s="1"/>
  <c r="M127" i="9"/>
  <c r="N127" i="9" s="1"/>
  <c r="K128" i="81"/>
  <c r="M128" i="81" s="1"/>
  <c r="N128" i="81" s="1"/>
  <c r="O128" i="81" s="1"/>
  <c r="J128" i="81" s="1"/>
  <c r="L129" i="81"/>
  <c r="D123" i="11"/>
  <c r="E123" i="11"/>
  <c r="J121" i="11"/>
  <c r="F122" i="11"/>
  <c r="E123" i="81"/>
  <c r="F123" i="81" s="1"/>
  <c r="G123" i="81" s="1"/>
  <c r="B123" i="81" s="1"/>
  <c r="B124" i="11" s="1"/>
  <c r="C124" i="11" s="1"/>
  <c r="C124" i="81"/>
  <c r="D125" i="81"/>
  <c r="A229" i="11"/>
  <c r="A229" i="9"/>
  <c r="Q126" i="9" l="1"/>
  <c r="R126" i="9" s="1"/>
  <c r="S126" i="9" s="1"/>
  <c r="T126" i="9" s="1"/>
  <c r="I122" i="9"/>
  <c r="E123" i="9"/>
  <c r="F123" i="9" s="1"/>
  <c r="G123" i="9" s="1"/>
  <c r="H123" i="9" s="1"/>
  <c r="I123" i="9" s="1"/>
  <c r="B124" i="9"/>
  <c r="C124" i="9" s="1"/>
  <c r="F123" i="11"/>
  <c r="G123" i="11" s="1"/>
  <c r="H123" i="11" s="1"/>
  <c r="R126" i="11"/>
  <c r="S126" i="11" s="1"/>
  <c r="T126" i="11" s="1"/>
  <c r="U126" i="11" s="1"/>
  <c r="P127" i="9"/>
  <c r="O127" i="9"/>
  <c r="P127" i="11"/>
  <c r="Q127" i="11"/>
  <c r="N128" i="11"/>
  <c r="O128" i="11" s="1"/>
  <c r="M128" i="9"/>
  <c r="N128" i="9" s="1"/>
  <c r="K129" i="81"/>
  <c r="M129" i="81" s="1"/>
  <c r="N129" i="81" s="1"/>
  <c r="O129" i="81" s="1"/>
  <c r="J129" i="81" s="1"/>
  <c r="L130" i="81"/>
  <c r="D124" i="11"/>
  <c r="E124" i="11"/>
  <c r="G122" i="11"/>
  <c r="H122" i="11" s="1"/>
  <c r="I122" i="11" s="1"/>
  <c r="E124" i="81"/>
  <c r="F124" i="81" s="1"/>
  <c r="G124" i="81" s="1"/>
  <c r="B124" i="81" s="1"/>
  <c r="B125" i="11" s="1"/>
  <c r="C125" i="11" s="1"/>
  <c r="C125" i="81"/>
  <c r="D126" i="81"/>
  <c r="A230" i="11"/>
  <c r="A230" i="9"/>
  <c r="Q127" i="9" l="1"/>
  <c r="R127" i="9" s="1"/>
  <c r="S127" i="9" s="1"/>
  <c r="T127" i="9" s="1"/>
  <c r="B125" i="9"/>
  <c r="C125" i="9" s="1"/>
  <c r="D125" i="9" s="1"/>
  <c r="I123" i="11"/>
  <c r="J123" i="11" s="1"/>
  <c r="D124" i="9"/>
  <c r="E124" i="9"/>
  <c r="O128" i="9"/>
  <c r="P128" i="9"/>
  <c r="R127" i="11"/>
  <c r="S127" i="11" s="1"/>
  <c r="T127" i="11" s="1"/>
  <c r="U127" i="11" s="1"/>
  <c r="Q128" i="11"/>
  <c r="P128" i="11"/>
  <c r="M129" i="9"/>
  <c r="N129" i="9" s="1"/>
  <c r="N129" i="11"/>
  <c r="O129" i="11" s="1"/>
  <c r="K130" i="81"/>
  <c r="M130" i="81" s="1"/>
  <c r="N130" i="81" s="1"/>
  <c r="O130" i="81" s="1"/>
  <c r="J130" i="81" s="1"/>
  <c r="L131" i="81"/>
  <c r="D125" i="11"/>
  <c r="E125" i="11"/>
  <c r="F124" i="11"/>
  <c r="J122" i="11"/>
  <c r="E125" i="81"/>
  <c r="F125" i="81" s="1"/>
  <c r="G125" i="81" s="1"/>
  <c r="B125" i="81" s="1"/>
  <c r="B126" i="11" s="1"/>
  <c r="C126" i="11" s="1"/>
  <c r="C126" i="81"/>
  <c r="D127" i="81"/>
  <c r="A231" i="11"/>
  <c r="A231" i="9"/>
  <c r="R128" i="11" l="1"/>
  <c r="S128" i="11" s="1"/>
  <c r="T128" i="11" s="1"/>
  <c r="U128" i="11" s="1"/>
  <c r="Q128" i="9"/>
  <c r="R128" i="9" s="1"/>
  <c r="S128" i="9" s="1"/>
  <c r="T128" i="9" s="1"/>
  <c r="E125" i="9"/>
  <c r="F125" i="9" s="1"/>
  <c r="G125" i="9" s="1"/>
  <c r="H125" i="9" s="1"/>
  <c r="I125" i="9" s="1"/>
  <c r="F124" i="9"/>
  <c r="G124" i="9" s="1"/>
  <c r="H124" i="9" s="1"/>
  <c r="I124" i="9" s="1"/>
  <c r="B126" i="9"/>
  <c r="C126" i="9" s="1"/>
  <c r="P129" i="11"/>
  <c r="Q129" i="11"/>
  <c r="O129" i="9"/>
  <c r="P129" i="9"/>
  <c r="N130" i="11"/>
  <c r="O130" i="11" s="1"/>
  <c r="M130" i="9"/>
  <c r="N130" i="9" s="1"/>
  <c r="K131" i="81"/>
  <c r="M131" i="81" s="1"/>
  <c r="N131" i="81" s="1"/>
  <c r="O131" i="81" s="1"/>
  <c r="J131" i="81" s="1"/>
  <c r="L132" i="81"/>
  <c r="E126" i="11"/>
  <c r="D126" i="11"/>
  <c r="F125" i="11"/>
  <c r="G124" i="11"/>
  <c r="H124" i="11" s="1"/>
  <c r="I124" i="11" s="1"/>
  <c r="E126" i="81"/>
  <c r="F126" i="81" s="1"/>
  <c r="G126" i="81" s="1"/>
  <c r="B126" i="81" s="1"/>
  <c r="B127" i="11" s="1"/>
  <c r="C127" i="11" s="1"/>
  <c r="C127" i="81"/>
  <c r="D128" i="81"/>
  <c r="A232" i="11"/>
  <c r="A232" i="9"/>
  <c r="B127" i="9" l="1"/>
  <c r="C127" i="9" s="1"/>
  <c r="D127" i="9" s="1"/>
  <c r="D126" i="9"/>
  <c r="E126" i="9"/>
  <c r="P130" i="9"/>
  <c r="O130" i="9"/>
  <c r="Q129" i="9"/>
  <c r="R129" i="9" s="1"/>
  <c r="S129" i="9" s="1"/>
  <c r="T129" i="9" s="1"/>
  <c r="Q130" i="11"/>
  <c r="P130" i="11"/>
  <c r="M131" i="9"/>
  <c r="N131" i="9" s="1"/>
  <c r="N131" i="11"/>
  <c r="O131" i="11" s="1"/>
  <c r="R129" i="11"/>
  <c r="S129" i="11" s="1"/>
  <c r="T129" i="11" s="1"/>
  <c r="U129" i="11" s="1"/>
  <c r="L133" i="81"/>
  <c r="K132" i="81"/>
  <c r="M132" i="81" s="1"/>
  <c r="N132" i="81" s="1"/>
  <c r="O132" i="81" s="1"/>
  <c r="J132" i="81" s="1"/>
  <c r="D127" i="11"/>
  <c r="E127" i="11"/>
  <c r="J124" i="11"/>
  <c r="F126" i="11"/>
  <c r="G125" i="11"/>
  <c r="H125" i="11" s="1"/>
  <c r="I125" i="11" s="1"/>
  <c r="E127" i="81"/>
  <c r="F127" i="81" s="1"/>
  <c r="G127" i="81" s="1"/>
  <c r="B127" i="81" s="1"/>
  <c r="B128" i="11" s="1"/>
  <c r="C128" i="11" s="1"/>
  <c r="C128" i="81"/>
  <c r="D129" i="81"/>
  <c r="A233" i="11"/>
  <c r="A233" i="9"/>
  <c r="Q130" i="9" l="1"/>
  <c r="R130" i="9" s="1"/>
  <c r="S130" i="9" s="1"/>
  <c r="T130" i="9" s="1"/>
  <c r="E127" i="9"/>
  <c r="F127" i="9" s="1"/>
  <c r="G127" i="9" s="1"/>
  <c r="H127" i="9" s="1"/>
  <c r="I127" i="9" s="1"/>
  <c r="F127" i="11"/>
  <c r="G127" i="11" s="1"/>
  <c r="H127" i="11" s="1"/>
  <c r="B128" i="9"/>
  <c r="C128" i="9" s="1"/>
  <c r="E128" i="9" s="1"/>
  <c r="F126" i="9"/>
  <c r="G126" i="9" s="1"/>
  <c r="H126" i="9" s="1"/>
  <c r="I126" i="9" s="1"/>
  <c r="P131" i="11"/>
  <c r="Q131" i="11"/>
  <c r="O131" i="9"/>
  <c r="Q131" i="9" s="1"/>
  <c r="R131" i="9" s="1"/>
  <c r="S131" i="9" s="1"/>
  <c r="P131" i="9"/>
  <c r="N132" i="11"/>
  <c r="O132" i="11" s="1"/>
  <c r="M132" i="9"/>
  <c r="N132" i="9" s="1"/>
  <c r="R130" i="11"/>
  <c r="S130" i="11" s="1"/>
  <c r="T130" i="11" s="1"/>
  <c r="U130" i="11" s="1"/>
  <c r="K133" i="81"/>
  <c r="M133" i="81" s="1"/>
  <c r="N133" i="81" s="1"/>
  <c r="O133" i="81" s="1"/>
  <c r="J133" i="81" s="1"/>
  <c r="L134" i="81"/>
  <c r="D128" i="11"/>
  <c r="E128" i="11"/>
  <c r="J125" i="11"/>
  <c r="G126" i="11"/>
  <c r="H126" i="11" s="1"/>
  <c r="I126" i="11" s="1"/>
  <c r="E128" i="81"/>
  <c r="F128" i="81" s="1"/>
  <c r="G128" i="81" s="1"/>
  <c r="B128" i="81" s="1"/>
  <c r="B129" i="11" s="1"/>
  <c r="C129" i="11" s="1"/>
  <c r="C129" i="81"/>
  <c r="D130" i="81"/>
  <c r="A234" i="11"/>
  <c r="A234" i="9"/>
  <c r="T131" i="9" l="1"/>
  <c r="D128" i="9"/>
  <c r="F128" i="9" s="1"/>
  <c r="G128" i="9" s="1"/>
  <c r="H128" i="9" s="1"/>
  <c r="I128" i="9" s="1"/>
  <c r="B129" i="9"/>
  <c r="C129" i="9" s="1"/>
  <c r="E129" i="9" s="1"/>
  <c r="P132" i="9"/>
  <c r="O132" i="9"/>
  <c r="Q132" i="11"/>
  <c r="P132" i="11"/>
  <c r="M133" i="9"/>
  <c r="N133" i="9" s="1"/>
  <c r="N133" i="11"/>
  <c r="O133" i="11" s="1"/>
  <c r="R131" i="11"/>
  <c r="S131" i="11" s="1"/>
  <c r="T131" i="11" s="1"/>
  <c r="U131" i="11" s="1"/>
  <c r="K134" i="81"/>
  <c r="M134" i="81" s="1"/>
  <c r="N134" i="81" s="1"/>
  <c r="O134" i="81" s="1"/>
  <c r="J134" i="81" s="1"/>
  <c r="L135" i="81"/>
  <c r="D129" i="11"/>
  <c r="E129" i="11"/>
  <c r="J126" i="11"/>
  <c r="I127" i="11"/>
  <c r="F128" i="11"/>
  <c r="E129" i="81"/>
  <c r="F129" i="81" s="1"/>
  <c r="G129" i="81" s="1"/>
  <c r="B129" i="81" s="1"/>
  <c r="B130" i="11" s="1"/>
  <c r="C130" i="11" s="1"/>
  <c r="C130" i="81"/>
  <c r="D131" i="81"/>
  <c r="A235" i="11"/>
  <c r="A235" i="9"/>
  <c r="Q132" i="9" l="1"/>
  <c r="R132" i="9" s="1"/>
  <c r="S132" i="9" s="1"/>
  <c r="T132" i="9" s="1"/>
  <c r="R132" i="11"/>
  <c r="S132" i="11" s="1"/>
  <c r="T132" i="11" s="1"/>
  <c r="U132" i="11" s="1"/>
  <c r="D129" i="9"/>
  <c r="F129" i="9" s="1"/>
  <c r="G129" i="9" s="1"/>
  <c r="H129" i="9" s="1"/>
  <c r="I129" i="9" s="1"/>
  <c r="B130" i="9"/>
  <c r="C130" i="9" s="1"/>
  <c r="D130" i="9" s="1"/>
  <c r="P133" i="11"/>
  <c r="Q133" i="11"/>
  <c r="P133" i="9"/>
  <c r="O133" i="9"/>
  <c r="M134" i="9"/>
  <c r="N134" i="9" s="1"/>
  <c r="N134" i="11"/>
  <c r="O134" i="11" s="1"/>
  <c r="K135" i="81"/>
  <c r="M135" i="81" s="1"/>
  <c r="N135" i="81" s="1"/>
  <c r="O135" i="81" s="1"/>
  <c r="J135" i="81" s="1"/>
  <c r="L136" i="81"/>
  <c r="D130" i="11"/>
  <c r="E130" i="11"/>
  <c r="J127" i="11"/>
  <c r="G128" i="11"/>
  <c r="H128" i="11" s="1"/>
  <c r="I128" i="11" s="1"/>
  <c r="F129" i="11"/>
  <c r="E130" i="81"/>
  <c r="F130" i="81" s="1"/>
  <c r="G130" i="81" s="1"/>
  <c r="B130" i="81" s="1"/>
  <c r="B131" i="11" s="1"/>
  <c r="C131" i="11" s="1"/>
  <c r="C131" i="81"/>
  <c r="D132" i="81"/>
  <c r="A236" i="11"/>
  <c r="A236" i="9"/>
  <c r="Q133" i="9" l="1"/>
  <c r="R133" i="9" s="1"/>
  <c r="S133" i="9" s="1"/>
  <c r="T133" i="9" s="1"/>
  <c r="B131" i="9"/>
  <c r="C131" i="9" s="1"/>
  <c r="D131" i="9" s="1"/>
  <c r="E130" i="9"/>
  <c r="F130" i="9" s="1"/>
  <c r="G130" i="9" s="1"/>
  <c r="H130" i="9" s="1"/>
  <c r="I130" i="9" s="1"/>
  <c r="Q134" i="11"/>
  <c r="P134" i="11"/>
  <c r="O134" i="9"/>
  <c r="P134" i="9"/>
  <c r="N135" i="11"/>
  <c r="O135" i="11" s="1"/>
  <c r="M135" i="9"/>
  <c r="N135" i="9" s="1"/>
  <c r="R133" i="11"/>
  <c r="S133" i="11" s="1"/>
  <c r="T133" i="11" s="1"/>
  <c r="U133" i="11" s="1"/>
  <c r="K136" i="81"/>
  <c r="M136" i="81" s="1"/>
  <c r="N136" i="81" s="1"/>
  <c r="O136" i="81" s="1"/>
  <c r="J136" i="81" s="1"/>
  <c r="L137" i="81"/>
  <c r="E131" i="11"/>
  <c r="D131" i="11"/>
  <c r="J128" i="11"/>
  <c r="G129" i="11"/>
  <c r="H129" i="11" s="1"/>
  <c r="I129" i="11" s="1"/>
  <c r="F130" i="11"/>
  <c r="G130" i="11" s="1"/>
  <c r="H130" i="11" s="1"/>
  <c r="E131" i="81"/>
  <c r="F131" i="81" s="1"/>
  <c r="G131" i="81" s="1"/>
  <c r="B131" i="81" s="1"/>
  <c r="B132" i="11" s="1"/>
  <c r="C132" i="11" s="1"/>
  <c r="C132" i="81"/>
  <c r="D133" i="81"/>
  <c r="A237" i="11"/>
  <c r="A237" i="9"/>
  <c r="R134" i="11" l="1"/>
  <c r="S134" i="11" s="1"/>
  <c r="T134" i="11" s="1"/>
  <c r="U134" i="11" s="1"/>
  <c r="Q134" i="9"/>
  <c r="R134" i="9" s="1"/>
  <c r="S134" i="9" s="1"/>
  <c r="T134" i="9" s="1"/>
  <c r="F131" i="11"/>
  <c r="G131" i="11" s="1"/>
  <c r="H131" i="11" s="1"/>
  <c r="B132" i="9"/>
  <c r="C132" i="9" s="1"/>
  <c r="D132" i="9" s="1"/>
  <c r="E131" i="9"/>
  <c r="F131" i="9" s="1"/>
  <c r="G131" i="9" s="1"/>
  <c r="H131" i="9" s="1"/>
  <c r="I131" i="9" s="1"/>
  <c r="O135" i="9"/>
  <c r="P135" i="9"/>
  <c r="P135" i="11"/>
  <c r="Q135" i="11"/>
  <c r="N136" i="11"/>
  <c r="O136" i="11" s="1"/>
  <c r="M136" i="9"/>
  <c r="N136" i="9" s="1"/>
  <c r="K137" i="81"/>
  <c r="M137" i="81" s="1"/>
  <c r="N137" i="81" s="1"/>
  <c r="O137" i="81" s="1"/>
  <c r="J137" i="81" s="1"/>
  <c r="L138" i="81"/>
  <c r="E132" i="11"/>
  <c r="D132" i="11"/>
  <c r="I130" i="11"/>
  <c r="J129" i="11"/>
  <c r="E132" i="81"/>
  <c r="F132" i="81" s="1"/>
  <c r="G132" i="81" s="1"/>
  <c r="B132" i="81" s="1"/>
  <c r="B133" i="11" s="1"/>
  <c r="C133" i="11" s="1"/>
  <c r="C133" i="81"/>
  <c r="D134" i="81"/>
  <c r="A238" i="11"/>
  <c r="A238" i="9"/>
  <c r="Q135" i="9" l="1"/>
  <c r="R135" i="9" s="1"/>
  <c r="S135" i="9" s="1"/>
  <c r="T135" i="9" s="1"/>
  <c r="I131" i="11"/>
  <c r="J131" i="11" s="1"/>
  <c r="E132" i="9"/>
  <c r="F132" i="9" s="1"/>
  <c r="G132" i="9" s="1"/>
  <c r="H132" i="9" s="1"/>
  <c r="I132" i="9" s="1"/>
  <c r="B133" i="9"/>
  <c r="C133" i="9" s="1"/>
  <c r="D133" i="9" s="1"/>
  <c r="F132" i="11"/>
  <c r="G132" i="11" s="1"/>
  <c r="H132" i="11" s="1"/>
  <c r="I132" i="11" s="1"/>
  <c r="O136" i="9"/>
  <c r="P136" i="9"/>
  <c r="R135" i="11"/>
  <c r="S135" i="11" s="1"/>
  <c r="T135" i="11" s="1"/>
  <c r="U135" i="11" s="1"/>
  <c r="Q136" i="11"/>
  <c r="P136" i="11"/>
  <c r="M137" i="9"/>
  <c r="N137" i="9" s="1"/>
  <c r="N137" i="11"/>
  <c r="O137" i="11" s="1"/>
  <c r="L139" i="81"/>
  <c r="K138" i="81"/>
  <c r="M138" i="81" s="1"/>
  <c r="N138" i="81" s="1"/>
  <c r="O138" i="81" s="1"/>
  <c r="J138" i="81" s="1"/>
  <c r="D133" i="11"/>
  <c r="E133" i="11"/>
  <c r="J130" i="11"/>
  <c r="E133" i="81"/>
  <c r="F133" i="81" s="1"/>
  <c r="G133" i="81" s="1"/>
  <c r="B133" i="81" s="1"/>
  <c r="B134" i="11" s="1"/>
  <c r="C134" i="11" s="1"/>
  <c r="C134" i="81"/>
  <c r="D135" i="81"/>
  <c r="A239" i="11"/>
  <c r="A239" i="9"/>
  <c r="R136" i="11" l="1"/>
  <c r="S136" i="11" s="1"/>
  <c r="T136" i="11" s="1"/>
  <c r="U136" i="11" s="1"/>
  <c r="Q136" i="9"/>
  <c r="R136" i="9" s="1"/>
  <c r="S136" i="9" s="1"/>
  <c r="T136" i="9" s="1"/>
  <c r="B134" i="9"/>
  <c r="C134" i="9" s="1"/>
  <c r="D134" i="9" s="1"/>
  <c r="E133" i="9"/>
  <c r="F133" i="9" s="1"/>
  <c r="G133" i="9" s="1"/>
  <c r="H133" i="9" s="1"/>
  <c r="I133" i="9" s="1"/>
  <c r="F133" i="11"/>
  <c r="G133" i="11" s="1"/>
  <c r="H133" i="11" s="1"/>
  <c r="I133" i="11" s="1"/>
  <c r="Q137" i="11"/>
  <c r="P137" i="11"/>
  <c r="P137" i="9"/>
  <c r="O137" i="9"/>
  <c r="N138" i="11"/>
  <c r="O138" i="11" s="1"/>
  <c r="M138" i="9"/>
  <c r="N138" i="9" s="1"/>
  <c r="K139" i="81"/>
  <c r="M139" i="81" s="1"/>
  <c r="N139" i="81" s="1"/>
  <c r="O139" i="81" s="1"/>
  <c r="J139" i="81" s="1"/>
  <c r="L140" i="81"/>
  <c r="E134" i="11"/>
  <c r="D134" i="11"/>
  <c r="J132" i="11"/>
  <c r="E134" i="81"/>
  <c r="F134" i="81" s="1"/>
  <c r="G134" i="81" s="1"/>
  <c r="B134" i="81" s="1"/>
  <c r="B135" i="11" s="1"/>
  <c r="C135" i="11" s="1"/>
  <c r="C135" i="81"/>
  <c r="D136" i="81"/>
  <c r="A240" i="11"/>
  <c r="A240" i="9"/>
  <c r="Q137" i="9" l="1"/>
  <c r="R137" i="9" s="1"/>
  <c r="S137" i="9" s="1"/>
  <c r="T137" i="9" s="1"/>
  <c r="R137" i="11"/>
  <c r="S137" i="11" s="1"/>
  <c r="T137" i="11" s="1"/>
  <c r="U137" i="11" s="1"/>
  <c r="B135" i="9"/>
  <c r="C135" i="9" s="1"/>
  <c r="D135" i="9" s="1"/>
  <c r="F134" i="11"/>
  <c r="G134" i="11" s="1"/>
  <c r="H134" i="11" s="1"/>
  <c r="I134" i="11" s="1"/>
  <c r="E134" i="9"/>
  <c r="F134" i="9" s="1"/>
  <c r="G134" i="9" s="1"/>
  <c r="H134" i="9" s="1"/>
  <c r="I134" i="9" s="1"/>
  <c r="O138" i="9"/>
  <c r="P138" i="9"/>
  <c r="Q138" i="11"/>
  <c r="P138" i="11"/>
  <c r="N139" i="11"/>
  <c r="O139" i="11" s="1"/>
  <c r="M139" i="9"/>
  <c r="N139" i="9" s="1"/>
  <c r="K140" i="81"/>
  <c r="M140" i="81" s="1"/>
  <c r="N140" i="81" s="1"/>
  <c r="O140" i="81" s="1"/>
  <c r="J140" i="81" s="1"/>
  <c r="L141" i="81"/>
  <c r="D135" i="11"/>
  <c r="E135" i="11"/>
  <c r="J133" i="11"/>
  <c r="E135" i="81"/>
  <c r="F135" i="81" s="1"/>
  <c r="G135" i="81" s="1"/>
  <c r="B135" i="81" s="1"/>
  <c r="B136" i="11" s="1"/>
  <c r="C136" i="11" s="1"/>
  <c r="C136" i="81"/>
  <c r="D137" i="81"/>
  <c r="A241" i="11"/>
  <c r="A241" i="9"/>
  <c r="Q138" i="9" l="1"/>
  <c r="R138" i="9" s="1"/>
  <c r="S138" i="9" s="1"/>
  <c r="T138" i="9" s="1"/>
  <c r="R138" i="11"/>
  <c r="S138" i="11" s="1"/>
  <c r="T138" i="11" s="1"/>
  <c r="U138" i="11" s="1"/>
  <c r="E135" i="9"/>
  <c r="F135" i="9" s="1"/>
  <c r="G135" i="9" s="1"/>
  <c r="H135" i="9" s="1"/>
  <c r="I135" i="9" s="1"/>
  <c r="F135" i="11"/>
  <c r="G135" i="11" s="1"/>
  <c r="H135" i="11" s="1"/>
  <c r="I135" i="11" s="1"/>
  <c r="B136" i="9"/>
  <c r="C136" i="9" s="1"/>
  <c r="O139" i="9"/>
  <c r="P139" i="9"/>
  <c r="P139" i="11"/>
  <c r="Q139" i="11"/>
  <c r="M140" i="9"/>
  <c r="N140" i="9" s="1"/>
  <c r="N140" i="11"/>
  <c r="O140" i="11" s="1"/>
  <c r="K141" i="81"/>
  <c r="M141" i="81" s="1"/>
  <c r="N141" i="81" s="1"/>
  <c r="O141" i="81" s="1"/>
  <c r="J141" i="81" s="1"/>
  <c r="L142" i="81"/>
  <c r="D136" i="11"/>
  <c r="E136" i="11"/>
  <c r="J134" i="11"/>
  <c r="E136" i="81"/>
  <c r="F136" i="81" s="1"/>
  <c r="G136" i="81" s="1"/>
  <c r="B136" i="81" s="1"/>
  <c r="B137" i="11" s="1"/>
  <c r="C137" i="11" s="1"/>
  <c r="C137" i="81"/>
  <c r="D138" i="81"/>
  <c r="A242" i="11"/>
  <c r="A242" i="9"/>
  <c r="Q139" i="9" l="1"/>
  <c r="R139" i="9" s="1"/>
  <c r="S139" i="9" s="1"/>
  <c r="T139" i="9" s="1"/>
  <c r="B137" i="9"/>
  <c r="C137" i="9" s="1"/>
  <c r="D137" i="9" s="1"/>
  <c r="F137" i="9" s="1"/>
  <c r="D136" i="9"/>
  <c r="E136" i="9"/>
  <c r="F136" i="11"/>
  <c r="G136" i="11" s="1"/>
  <c r="H136" i="11" s="1"/>
  <c r="I136" i="11" s="1"/>
  <c r="P140" i="11"/>
  <c r="Q140" i="11"/>
  <c r="R139" i="11"/>
  <c r="S139" i="11" s="1"/>
  <c r="T139" i="11" s="1"/>
  <c r="U139" i="11" s="1"/>
  <c r="P140" i="9"/>
  <c r="O140" i="9"/>
  <c r="N141" i="11"/>
  <c r="O141" i="11" s="1"/>
  <c r="M141" i="9"/>
  <c r="N141" i="9" s="1"/>
  <c r="K142" i="81"/>
  <c r="M142" i="81" s="1"/>
  <c r="N142" i="81" s="1"/>
  <c r="O142" i="81" s="1"/>
  <c r="J142" i="81" s="1"/>
  <c r="L143" i="81"/>
  <c r="D137" i="11"/>
  <c r="E137" i="11"/>
  <c r="J135" i="11"/>
  <c r="E137" i="81"/>
  <c r="F137" i="81" s="1"/>
  <c r="G137" i="81" s="1"/>
  <c r="B137" i="81" s="1"/>
  <c r="B138" i="11" s="1"/>
  <c r="C138" i="11" s="1"/>
  <c r="C138" i="81"/>
  <c r="D139" i="81"/>
  <c r="A243" i="11"/>
  <c r="A243" i="9"/>
  <c r="E137" i="9" l="1"/>
  <c r="F136" i="9"/>
  <c r="G136" i="9" s="1"/>
  <c r="H136" i="9" s="1"/>
  <c r="I136" i="9" s="1"/>
  <c r="B138" i="9"/>
  <c r="C138" i="9" s="1"/>
  <c r="D138" i="9" s="1"/>
  <c r="P141" i="11"/>
  <c r="Q141" i="11"/>
  <c r="N142" i="11"/>
  <c r="O142" i="11" s="1"/>
  <c r="M142" i="9"/>
  <c r="N142" i="9" s="1"/>
  <c r="O141" i="9"/>
  <c r="P141" i="9"/>
  <c r="Q140" i="9"/>
  <c r="R140" i="9" s="1"/>
  <c r="S140" i="9" s="1"/>
  <c r="T140" i="9" s="1"/>
  <c r="R140" i="11"/>
  <c r="S140" i="11" s="1"/>
  <c r="T140" i="11" s="1"/>
  <c r="U140" i="11" s="1"/>
  <c r="K143" i="81"/>
  <c r="M143" i="81" s="1"/>
  <c r="N143" i="81" s="1"/>
  <c r="O143" i="81" s="1"/>
  <c r="J143" i="81" s="1"/>
  <c r="L144" i="81"/>
  <c r="D138" i="11"/>
  <c r="E138" i="11"/>
  <c r="G137" i="9"/>
  <c r="H137" i="9" s="1"/>
  <c r="J136" i="11"/>
  <c r="F137" i="11"/>
  <c r="E138" i="81"/>
  <c r="F138" i="81" s="1"/>
  <c r="G138" i="81" s="1"/>
  <c r="B138" i="81" s="1"/>
  <c r="B139" i="11" s="1"/>
  <c r="C139" i="11" s="1"/>
  <c r="C139" i="81"/>
  <c r="D140" i="81"/>
  <c r="A244" i="11"/>
  <c r="A244" i="9"/>
  <c r="I137" i="9" l="1"/>
  <c r="B139" i="9"/>
  <c r="C139" i="9" s="1"/>
  <c r="D139" i="9" s="1"/>
  <c r="E138" i="9"/>
  <c r="F138" i="9" s="1"/>
  <c r="G138" i="9" s="1"/>
  <c r="H138" i="9" s="1"/>
  <c r="I138" i="9" s="1"/>
  <c r="Q142" i="11"/>
  <c r="P142" i="11"/>
  <c r="M143" i="9"/>
  <c r="N143" i="9" s="1"/>
  <c r="N143" i="11"/>
  <c r="O143" i="11" s="1"/>
  <c r="Q141" i="9"/>
  <c r="R141" i="9" s="1"/>
  <c r="S141" i="9" s="1"/>
  <c r="T141" i="9" s="1"/>
  <c r="P142" i="9"/>
  <c r="O142" i="9"/>
  <c r="Q142" i="9" s="1"/>
  <c r="R142" i="9" s="1"/>
  <c r="S142" i="9" s="1"/>
  <c r="R141" i="11"/>
  <c r="S141" i="11" s="1"/>
  <c r="T141" i="11" s="1"/>
  <c r="U141" i="11" s="1"/>
  <c r="K144" i="81"/>
  <c r="M144" i="81" s="1"/>
  <c r="N144" i="81" s="1"/>
  <c r="O144" i="81" s="1"/>
  <c r="J144" i="81" s="1"/>
  <c r="L145" i="81"/>
  <c r="E139" i="11"/>
  <c r="D139" i="11"/>
  <c r="G137" i="11"/>
  <c r="H137" i="11" s="1"/>
  <c r="I137" i="11" s="1"/>
  <c r="F138" i="11"/>
  <c r="E139" i="81"/>
  <c r="F139" i="81" s="1"/>
  <c r="G139" i="81" s="1"/>
  <c r="B139" i="81" s="1"/>
  <c r="B140" i="11" s="1"/>
  <c r="C140" i="11" s="1"/>
  <c r="C140" i="81"/>
  <c r="D141" i="81"/>
  <c r="A245" i="11"/>
  <c r="A245" i="9"/>
  <c r="R142" i="11" l="1"/>
  <c r="S142" i="11" s="1"/>
  <c r="T142" i="11" s="1"/>
  <c r="U142" i="11" s="1"/>
  <c r="T142" i="9"/>
  <c r="B140" i="9"/>
  <c r="C140" i="9" s="1"/>
  <c r="D140" i="9" s="1"/>
  <c r="F139" i="11"/>
  <c r="G139" i="11" s="1"/>
  <c r="H139" i="11" s="1"/>
  <c r="E139" i="9"/>
  <c r="F139" i="9" s="1"/>
  <c r="G139" i="9" s="1"/>
  <c r="H139" i="9" s="1"/>
  <c r="I139" i="9" s="1"/>
  <c r="P143" i="9"/>
  <c r="O143" i="9"/>
  <c r="N144" i="11"/>
  <c r="O144" i="11" s="1"/>
  <c r="M144" i="9"/>
  <c r="N144" i="9" s="1"/>
  <c r="Q143" i="11"/>
  <c r="P143" i="11"/>
  <c r="L146" i="81"/>
  <c r="K145" i="81"/>
  <c r="M145" i="81" s="1"/>
  <c r="N145" i="81" s="1"/>
  <c r="O145" i="81" s="1"/>
  <c r="J145" i="81" s="1"/>
  <c r="D140" i="11"/>
  <c r="E140" i="11"/>
  <c r="J137" i="11"/>
  <c r="G138" i="11"/>
  <c r="H138" i="11" s="1"/>
  <c r="I138" i="11" s="1"/>
  <c r="E140" i="81"/>
  <c r="F140" i="81" s="1"/>
  <c r="G140" i="81" s="1"/>
  <c r="B140" i="81" s="1"/>
  <c r="B141" i="11" s="1"/>
  <c r="C141" i="11" s="1"/>
  <c r="C141" i="81"/>
  <c r="D142" i="81"/>
  <c r="A246" i="11"/>
  <c r="A246" i="9"/>
  <c r="Q143" i="9" l="1"/>
  <c r="R143" i="9" s="1"/>
  <c r="S143" i="9" s="1"/>
  <c r="T143" i="9" s="1"/>
  <c r="F140" i="11"/>
  <c r="B141" i="9"/>
  <c r="C141" i="9" s="1"/>
  <c r="E140" i="9"/>
  <c r="F140" i="9" s="1"/>
  <c r="G140" i="9" s="1"/>
  <c r="H140" i="9" s="1"/>
  <c r="I140" i="9" s="1"/>
  <c r="P144" i="11"/>
  <c r="Q144" i="11"/>
  <c r="R143" i="11"/>
  <c r="S143" i="11" s="1"/>
  <c r="T143" i="11" s="1"/>
  <c r="U143" i="11" s="1"/>
  <c r="M145" i="9"/>
  <c r="N145" i="9" s="1"/>
  <c r="N145" i="11"/>
  <c r="O145" i="11" s="1"/>
  <c r="P144" i="9"/>
  <c r="O144" i="9"/>
  <c r="K146" i="81"/>
  <c r="M146" i="81" s="1"/>
  <c r="N146" i="81" s="1"/>
  <c r="O146" i="81" s="1"/>
  <c r="J146" i="81" s="1"/>
  <c r="L147" i="81"/>
  <c r="D141" i="11"/>
  <c r="E141" i="11"/>
  <c r="J138" i="11"/>
  <c r="I139" i="11"/>
  <c r="G140" i="11"/>
  <c r="H140" i="11" s="1"/>
  <c r="I140" i="11" s="1"/>
  <c r="E141" i="81"/>
  <c r="F141" i="81" s="1"/>
  <c r="G141" i="81" s="1"/>
  <c r="B141" i="81" s="1"/>
  <c r="B142" i="11" s="1"/>
  <c r="C142" i="11" s="1"/>
  <c r="C142" i="81"/>
  <c r="D143" i="81"/>
  <c r="A247" i="11"/>
  <c r="A247" i="9"/>
  <c r="B142" i="9" l="1"/>
  <c r="C142" i="9" s="1"/>
  <c r="D142" i="9" s="1"/>
  <c r="F141" i="11"/>
  <c r="G141" i="11" s="1"/>
  <c r="H141" i="11" s="1"/>
  <c r="I141" i="11" s="1"/>
  <c r="D141" i="9"/>
  <c r="E141" i="9"/>
  <c r="Q144" i="9"/>
  <c r="R144" i="9" s="1"/>
  <c r="S144" i="9" s="1"/>
  <c r="T144" i="9" s="1"/>
  <c r="N146" i="11"/>
  <c r="O146" i="11" s="1"/>
  <c r="M146" i="9"/>
  <c r="N146" i="9" s="1"/>
  <c r="Q145" i="11"/>
  <c r="P145" i="11"/>
  <c r="O145" i="9"/>
  <c r="P145" i="9"/>
  <c r="R144" i="11"/>
  <c r="S144" i="11" s="1"/>
  <c r="T144" i="11" s="1"/>
  <c r="U144" i="11" s="1"/>
  <c r="K147" i="81"/>
  <c r="M147" i="81" s="1"/>
  <c r="N147" i="81" s="1"/>
  <c r="O147" i="81" s="1"/>
  <c r="J147" i="81" s="1"/>
  <c r="L148" i="81"/>
  <c r="D142" i="11"/>
  <c r="E142" i="11"/>
  <c r="J140" i="11"/>
  <c r="J139" i="11"/>
  <c r="E142" i="81"/>
  <c r="F142" i="81" s="1"/>
  <c r="G142" i="81" s="1"/>
  <c r="B142" i="81" s="1"/>
  <c r="B143" i="11" s="1"/>
  <c r="C143" i="11" s="1"/>
  <c r="C143" i="81"/>
  <c r="D144" i="81"/>
  <c r="A248" i="11"/>
  <c r="A248" i="9"/>
  <c r="F141" i="9" l="1"/>
  <c r="G141" i="9" s="1"/>
  <c r="H141" i="9" s="1"/>
  <c r="I141" i="9" s="1"/>
  <c r="F142" i="11"/>
  <c r="G142" i="11" s="1"/>
  <c r="H142" i="11" s="1"/>
  <c r="I142" i="11" s="1"/>
  <c r="E142" i="9"/>
  <c r="F142" i="9" s="1"/>
  <c r="G142" i="9" s="1"/>
  <c r="H142" i="9" s="1"/>
  <c r="I142" i="9" s="1"/>
  <c r="B143" i="9"/>
  <c r="C143" i="9" s="1"/>
  <c r="D143" i="9" s="1"/>
  <c r="Q145" i="9"/>
  <c r="R145" i="9" s="1"/>
  <c r="S145" i="9" s="1"/>
  <c r="T145" i="9" s="1"/>
  <c r="P146" i="11"/>
  <c r="Q146" i="11"/>
  <c r="R145" i="11"/>
  <c r="S145" i="11" s="1"/>
  <c r="T145" i="11" s="1"/>
  <c r="U145" i="11" s="1"/>
  <c r="M147" i="9"/>
  <c r="N147" i="9" s="1"/>
  <c r="N147" i="11"/>
  <c r="O147" i="11" s="1"/>
  <c r="O146" i="9"/>
  <c r="P146" i="9"/>
  <c r="L149" i="81"/>
  <c r="K148" i="81"/>
  <c r="M148" i="81" s="1"/>
  <c r="N148" i="81" s="1"/>
  <c r="O148" i="81" s="1"/>
  <c r="J148" i="81" s="1"/>
  <c r="D143" i="11"/>
  <c r="E143" i="11"/>
  <c r="J141" i="11"/>
  <c r="E143" i="81"/>
  <c r="F143" i="81" s="1"/>
  <c r="G143" i="81" s="1"/>
  <c r="B143" i="81" s="1"/>
  <c r="B144" i="11" s="1"/>
  <c r="C144" i="11" s="1"/>
  <c r="C144" i="81"/>
  <c r="D145" i="81"/>
  <c r="A249" i="11"/>
  <c r="A249" i="9"/>
  <c r="F143" i="11" l="1"/>
  <c r="G143" i="11" s="1"/>
  <c r="H143" i="11" s="1"/>
  <c r="I143" i="11" s="1"/>
  <c r="B144" i="9"/>
  <c r="C144" i="9" s="1"/>
  <c r="D144" i="9" s="1"/>
  <c r="E143" i="9"/>
  <c r="F143" i="9" s="1"/>
  <c r="G143" i="9" s="1"/>
  <c r="H143" i="9" s="1"/>
  <c r="I143" i="9" s="1"/>
  <c r="Q146" i="9"/>
  <c r="R146" i="9" s="1"/>
  <c r="S146" i="9" s="1"/>
  <c r="T146" i="9" s="1"/>
  <c r="P147" i="11"/>
  <c r="Q147" i="11"/>
  <c r="P147" i="9"/>
  <c r="O147" i="9"/>
  <c r="Q147" i="9" s="1"/>
  <c r="R147" i="9" s="1"/>
  <c r="S147" i="9" s="1"/>
  <c r="R146" i="11"/>
  <c r="S146" i="11" s="1"/>
  <c r="T146" i="11" s="1"/>
  <c r="U146" i="11" s="1"/>
  <c r="M148" i="9"/>
  <c r="N148" i="9" s="1"/>
  <c r="N148" i="11"/>
  <c r="O148" i="11" s="1"/>
  <c r="K149" i="81"/>
  <c r="M149" i="81" s="1"/>
  <c r="N149" i="81" s="1"/>
  <c r="O149" i="81" s="1"/>
  <c r="J149" i="81" s="1"/>
  <c r="L150" i="81"/>
  <c r="E144" i="11"/>
  <c r="D144" i="11"/>
  <c r="J142" i="11"/>
  <c r="E144" i="81"/>
  <c r="F144" i="81" s="1"/>
  <c r="G144" i="81" s="1"/>
  <c r="B144" i="81" s="1"/>
  <c r="B145" i="11" s="1"/>
  <c r="C145" i="11" s="1"/>
  <c r="C145" i="81"/>
  <c r="D146" i="81"/>
  <c r="A250" i="11"/>
  <c r="A250" i="9"/>
  <c r="T147" i="9" l="1"/>
  <c r="B145" i="9"/>
  <c r="C145" i="9" s="1"/>
  <c r="D145" i="9" s="1"/>
  <c r="E144" i="9"/>
  <c r="F144" i="9" s="1"/>
  <c r="G144" i="9" s="1"/>
  <c r="H144" i="9" s="1"/>
  <c r="I144" i="9" s="1"/>
  <c r="F144" i="11"/>
  <c r="G144" i="11" s="1"/>
  <c r="H144" i="11" s="1"/>
  <c r="I144" i="11" s="1"/>
  <c r="P148" i="11"/>
  <c r="Q148" i="11"/>
  <c r="O148" i="9"/>
  <c r="P148" i="9"/>
  <c r="M149" i="9"/>
  <c r="N149" i="9" s="1"/>
  <c r="N149" i="11"/>
  <c r="O149" i="11" s="1"/>
  <c r="R147" i="11"/>
  <c r="S147" i="11" s="1"/>
  <c r="T147" i="11" s="1"/>
  <c r="U147" i="11" s="1"/>
  <c r="K150" i="81"/>
  <c r="M150" i="81" s="1"/>
  <c r="N150" i="81" s="1"/>
  <c r="O150" i="81" s="1"/>
  <c r="J150" i="81" s="1"/>
  <c r="L151" i="81"/>
  <c r="D145" i="11"/>
  <c r="E145" i="11"/>
  <c r="J143" i="11"/>
  <c r="E145" i="81"/>
  <c r="F145" i="81" s="1"/>
  <c r="G145" i="81" s="1"/>
  <c r="B145" i="81" s="1"/>
  <c r="B146" i="11" s="1"/>
  <c r="C146" i="11" s="1"/>
  <c r="C146" i="81"/>
  <c r="D147" i="81"/>
  <c r="A251" i="11"/>
  <c r="A251" i="9"/>
  <c r="Q148" i="9" l="1"/>
  <c r="R148" i="9" s="1"/>
  <c r="S148" i="9" s="1"/>
  <c r="T148" i="9" s="1"/>
  <c r="E145" i="9"/>
  <c r="F145" i="9" s="1"/>
  <c r="G145" i="9" s="1"/>
  <c r="H145" i="9" s="1"/>
  <c r="I145" i="9" s="1"/>
  <c r="F145" i="11"/>
  <c r="G145" i="11" s="1"/>
  <c r="H145" i="11" s="1"/>
  <c r="I145" i="11" s="1"/>
  <c r="B146" i="9"/>
  <c r="C146" i="9" s="1"/>
  <c r="P149" i="9"/>
  <c r="O149" i="9"/>
  <c r="Q149" i="11"/>
  <c r="P149" i="11"/>
  <c r="M150" i="9"/>
  <c r="N150" i="9" s="1"/>
  <c r="N150" i="11"/>
  <c r="O150" i="11" s="1"/>
  <c r="R148" i="11"/>
  <c r="S148" i="11" s="1"/>
  <c r="T148" i="11" s="1"/>
  <c r="U148" i="11" s="1"/>
  <c r="K151" i="81"/>
  <c r="M151" i="81" s="1"/>
  <c r="N151" i="81" s="1"/>
  <c r="O151" i="81" s="1"/>
  <c r="J151" i="81" s="1"/>
  <c r="L152" i="81"/>
  <c r="D146" i="11"/>
  <c r="E146" i="11"/>
  <c r="J144" i="11"/>
  <c r="E146" i="81"/>
  <c r="F146" i="81" s="1"/>
  <c r="G146" i="81" s="1"/>
  <c r="B146" i="81" s="1"/>
  <c r="B147" i="11" s="1"/>
  <c r="C147" i="11" s="1"/>
  <c r="C147" i="81"/>
  <c r="D148" i="81"/>
  <c r="A252" i="11"/>
  <c r="A252" i="9"/>
  <c r="Q149" i="9" l="1"/>
  <c r="R149" i="9" s="1"/>
  <c r="S149" i="9" s="1"/>
  <c r="T149" i="9" s="1"/>
  <c r="R149" i="11"/>
  <c r="S149" i="11" s="1"/>
  <c r="T149" i="11" s="1"/>
  <c r="U149" i="11" s="1"/>
  <c r="F146" i="11"/>
  <c r="G146" i="11" s="1"/>
  <c r="H146" i="11" s="1"/>
  <c r="I146" i="11" s="1"/>
  <c r="B147" i="9"/>
  <c r="C147" i="9" s="1"/>
  <c r="D147" i="9" s="1"/>
  <c r="D146" i="9"/>
  <c r="E146" i="9"/>
  <c r="Q150" i="11"/>
  <c r="P150" i="11"/>
  <c r="P150" i="9"/>
  <c r="O150" i="9"/>
  <c r="Q150" i="9" s="1"/>
  <c r="R150" i="9" s="1"/>
  <c r="S150" i="9" s="1"/>
  <c r="M151" i="9"/>
  <c r="N151" i="9" s="1"/>
  <c r="N151" i="11"/>
  <c r="O151" i="11" s="1"/>
  <c r="K152" i="81"/>
  <c r="M152" i="81" s="1"/>
  <c r="N152" i="81" s="1"/>
  <c r="O152" i="81" s="1"/>
  <c r="J152" i="81" s="1"/>
  <c r="L153" i="81"/>
  <c r="E147" i="11"/>
  <c r="D147" i="11"/>
  <c r="J145" i="11"/>
  <c r="E147" i="81"/>
  <c r="F147" i="81" s="1"/>
  <c r="G147" i="81" s="1"/>
  <c r="B147" i="81" s="1"/>
  <c r="B148" i="11" s="1"/>
  <c r="C148" i="11" s="1"/>
  <c r="C148" i="81"/>
  <c r="D149" i="81"/>
  <c r="A253" i="11"/>
  <c r="A253" i="9"/>
  <c r="T150" i="9" l="1"/>
  <c r="F146" i="9"/>
  <c r="G146" i="9" s="1"/>
  <c r="H146" i="9" s="1"/>
  <c r="I146" i="9" s="1"/>
  <c r="F147" i="11"/>
  <c r="G147" i="11" s="1"/>
  <c r="H147" i="11" s="1"/>
  <c r="I147" i="11" s="1"/>
  <c r="B148" i="9"/>
  <c r="C148" i="9" s="1"/>
  <c r="D148" i="9" s="1"/>
  <c r="E147" i="9"/>
  <c r="F147" i="9" s="1"/>
  <c r="G147" i="9" s="1"/>
  <c r="H147" i="9" s="1"/>
  <c r="I147" i="9" s="1"/>
  <c r="P151" i="11"/>
  <c r="Q151" i="11"/>
  <c r="O151" i="9"/>
  <c r="P151" i="9"/>
  <c r="R150" i="11"/>
  <c r="S150" i="11" s="1"/>
  <c r="T150" i="11" s="1"/>
  <c r="U150" i="11" s="1"/>
  <c r="N152" i="11"/>
  <c r="O152" i="11" s="1"/>
  <c r="M152" i="9"/>
  <c r="N152" i="9" s="1"/>
  <c r="K153" i="81"/>
  <c r="M153" i="81" s="1"/>
  <c r="N153" i="81" s="1"/>
  <c r="O153" i="81" s="1"/>
  <c r="J153" i="81" s="1"/>
  <c r="L154" i="81"/>
  <c r="E148" i="11"/>
  <c r="D148" i="11"/>
  <c r="J146" i="11"/>
  <c r="E148" i="81"/>
  <c r="F148" i="81" s="1"/>
  <c r="G148" i="81" s="1"/>
  <c r="B148" i="81" s="1"/>
  <c r="B149" i="11" s="1"/>
  <c r="C149" i="11" s="1"/>
  <c r="C149" i="81"/>
  <c r="D150" i="81"/>
  <c r="A254" i="11"/>
  <c r="A254" i="9"/>
  <c r="E148" i="9" l="1"/>
  <c r="F148" i="9" s="1"/>
  <c r="G148" i="9" s="1"/>
  <c r="H148" i="9" s="1"/>
  <c r="I148" i="9" s="1"/>
  <c r="B149" i="9"/>
  <c r="C149" i="9" s="1"/>
  <c r="P152" i="9"/>
  <c r="O152" i="9"/>
  <c r="Q152" i="9" s="1"/>
  <c r="R152" i="9" s="1"/>
  <c r="S152" i="9" s="1"/>
  <c r="P152" i="11"/>
  <c r="Q152" i="11"/>
  <c r="Q151" i="9"/>
  <c r="R151" i="9" s="1"/>
  <c r="S151" i="9" s="1"/>
  <c r="T151" i="9" s="1"/>
  <c r="M153" i="9"/>
  <c r="N153" i="9" s="1"/>
  <c r="N153" i="11"/>
  <c r="O153" i="11" s="1"/>
  <c r="R151" i="11"/>
  <c r="S151" i="11" s="1"/>
  <c r="T151" i="11" s="1"/>
  <c r="U151" i="11" s="1"/>
  <c r="L155" i="81"/>
  <c r="K154" i="81"/>
  <c r="M154" i="81" s="1"/>
  <c r="N154" i="81" s="1"/>
  <c r="O154" i="81" s="1"/>
  <c r="J154" i="81" s="1"/>
  <c r="D149" i="11"/>
  <c r="E149" i="11"/>
  <c r="J147" i="11"/>
  <c r="F148" i="11"/>
  <c r="E149" i="81"/>
  <c r="F149" i="81" s="1"/>
  <c r="G149" i="81" s="1"/>
  <c r="B149" i="81" s="1"/>
  <c r="B150" i="11" s="1"/>
  <c r="C150" i="11" s="1"/>
  <c r="C150" i="81"/>
  <c r="D151" i="81"/>
  <c r="A255" i="11"/>
  <c r="A255" i="9"/>
  <c r="T152" i="9" l="1"/>
  <c r="B150" i="9"/>
  <c r="C150" i="9" s="1"/>
  <c r="D150" i="9" s="1"/>
  <c r="D149" i="9"/>
  <c r="E149" i="9"/>
  <c r="Q153" i="11"/>
  <c r="P153" i="11"/>
  <c r="P153" i="9"/>
  <c r="O153" i="9"/>
  <c r="Q153" i="9" s="1"/>
  <c r="R153" i="9" s="1"/>
  <c r="S153" i="9" s="1"/>
  <c r="R152" i="11"/>
  <c r="S152" i="11" s="1"/>
  <c r="T152" i="11" s="1"/>
  <c r="U152" i="11" s="1"/>
  <c r="N154" i="11"/>
  <c r="O154" i="11" s="1"/>
  <c r="M154" i="9"/>
  <c r="N154" i="9" s="1"/>
  <c r="K155" i="81"/>
  <c r="M155" i="81" s="1"/>
  <c r="N155" i="81" s="1"/>
  <c r="O155" i="81" s="1"/>
  <c r="J155" i="81" s="1"/>
  <c r="L156" i="81"/>
  <c r="D150" i="11"/>
  <c r="E150" i="11"/>
  <c r="F149" i="11"/>
  <c r="G148" i="11"/>
  <c r="H148" i="11" s="1"/>
  <c r="I148" i="11" s="1"/>
  <c r="E150" i="81"/>
  <c r="F150" i="81" s="1"/>
  <c r="G150" i="81" s="1"/>
  <c r="B150" i="81" s="1"/>
  <c r="B151" i="11" s="1"/>
  <c r="C151" i="11" s="1"/>
  <c r="C151" i="81"/>
  <c r="D152" i="81"/>
  <c r="A256" i="11"/>
  <c r="A256" i="9"/>
  <c r="T153" i="9" l="1"/>
  <c r="R153" i="11"/>
  <c r="S153" i="11" s="1"/>
  <c r="T153" i="11" s="1"/>
  <c r="U153" i="11" s="1"/>
  <c r="F149" i="9"/>
  <c r="G149" i="9" s="1"/>
  <c r="H149" i="9" s="1"/>
  <c r="I149" i="9" s="1"/>
  <c r="B151" i="9"/>
  <c r="C151" i="9" s="1"/>
  <c r="D151" i="9" s="1"/>
  <c r="E150" i="9"/>
  <c r="F150" i="9" s="1"/>
  <c r="G150" i="9" s="1"/>
  <c r="H150" i="9" s="1"/>
  <c r="I150" i="9" s="1"/>
  <c r="P154" i="9"/>
  <c r="O154" i="9"/>
  <c r="P154" i="11"/>
  <c r="Q154" i="11"/>
  <c r="N155" i="11"/>
  <c r="O155" i="11" s="1"/>
  <c r="M155" i="9"/>
  <c r="N155" i="9" s="1"/>
  <c r="K156" i="81"/>
  <c r="M156" i="81" s="1"/>
  <c r="N156" i="81" s="1"/>
  <c r="O156" i="81" s="1"/>
  <c r="J156" i="81" s="1"/>
  <c r="L157" i="81"/>
  <c r="D151" i="11"/>
  <c r="E151" i="11"/>
  <c r="J148" i="11"/>
  <c r="F150" i="11"/>
  <c r="G149" i="11"/>
  <c r="H149" i="11" s="1"/>
  <c r="I149" i="11" s="1"/>
  <c r="E151" i="81"/>
  <c r="F151" i="81" s="1"/>
  <c r="G151" i="81" s="1"/>
  <c r="B151" i="81" s="1"/>
  <c r="B152" i="11" s="1"/>
  <c r="C152" i="11" s="1"/>
  <c r="C152" i="81"/>
  <c r="D153" i="81"/>
  <c r="A257" i="11"/>
  <c r="A257" i="9"/>
  <c r="Q154" i="9" l="1"/>
  <c r="R154" i="9" s="1"/>
  <c r="S154" i="9" s="1"/>
  <c r="T154" i="9" s="1"/>
  <c r="E151" i="9"/>
  <c r="B152" i="9"/>
  <c r="C152" i="9" s="1"/>
  <c r="O155" i="9"/>
  <c r="Q155" i="9" s="1"/>
  <c r="R155" i="9" s="1"/>
  <c r="S155" i="9" s="1"/>
  <c r="P155" i="9"/>
  <c r="R154" i="11"/>
  <c r="S154" i="11" s="1"/>
  <c r="T154" i="11" s="1"/>
  <c r="U154" i="11" s="1"/>
  <c r="Q155" i="11"/>
  <c r="P155" i="11"/>
  <c r="R155" i="11" s="1"/>
  <c r="S155" i="11" s="1"/>
  <c r="T155" i="11" s="1"/>
  <c r="N156" i="11"/>
  <c r="O156" i="11" s="1"/>
  <c r="M156" i="9"/>
  <c r="N156" i="9" s="1"/>
  <c r="K157" i="81"/>
  <c r="M157" i="81" s="1"/>
  <c r="N157" i="81" s="1"/>
  <c r="O157" i="81" s="1"/>
  <c r="J157" i="81" s="1"/>
  <c r="L158" i="81"/>
  <c r="E152" i="11"/>
  <c r="D152" i="11"/>
  <c r="J149" i="11"/>
  <c r="F151" i="11"/>
  <c r="G150" i="11"/>
  <c r="H150" i="11" s="1"/>
  <c r="I150" i="11" s="1"/>
  <c r="E152" i="81"/>
  <c r="F152" i="81" s="1"/>
  <c r="G152" i="81" s="1"/>
  <c r="B152" i="81" s="1"/>
  <c r="B153" i="11" s="1"/>
  <c r="C153" i="11" s="1"/>
  <c r="C153" i="81"/>
  <c r="D154" i="81"/>
  <c r="A258" i="11"/>
  <c r="A258" i="9"/>
  <c r="U155" i="11" l="1"/>
  <c r="T155" i="9"/>
  <c r="F152" i="11"/>
  <c r="G152" i="11" s="1"/>
  <c r="H152" i="11" s="1"/>
  <c r="F151" i="9"/>
  <c r="G151" i="9" s="1"/>
  <c r="H151" i="9" s="1"/>
  <c r="I151" i="9" s="1"/>
  <c r="B153" i="9"/>
  <c r="C153" i="9" s="1"/>
  <c r="D153" i="9" s="1"/>
  <c r="D152" i="9"/>
  <c r="E152" i="9"/>
  <c r="O156" i="9"/>
  <c r="Q156" i="9" s="1"/>
  <c r="R156" i="9" s="1"/>
  <c r="S156" i="9" s="1"/>
  <c r="P156" i="9"/>
  <c r="P156" i="11"/>
  <c r="Q156" i="11"/>
  <c r="N157" i="11"/>
  <c r="O157" i="11" s="1"/>
  <c r="M157" i="9"/>
  <c r="N157" i="9" s="1"/>
  <c r="L159" i="81"/>
  <c r="K158" i="81"/>
  <c r="M158" i="81" s="1"/>
  <c r="N158" i="81" s="1"/>
  <c r="O158" i="81" s="1"/>
  <c r="J158" i="81" s="1"/>
  <c r="D153" i="11"/>
  <c r="E153" i="11"/>
  <c r="J150" i="11"/>
  <c r="G151" i="11"/>
  <c r="H151" i="11" s="1"/>
  <c r="I151" i="11" s="1"/>
  <c r="E153" i="81"/>
  <c r="F153" i="81" s="1"/>
  <c r="G153" i="81" s="1"/>
  <c r="B153" i="81" s="1"/>
  <c r="B154" i="11" s="1"/>
  <c r="C154" i="11" s="1"/>
  <c r="C154" i="81"/>
  <c r="D155" i="81"/>
  <c r="A259" i="11"/>
  <c r="A259" i="9"/>
  <c r="F152" i="9" l="1"/>
  <c r="G152" i="9" s="1"/>
  <c r="H152" i="9" s="1"/>
  <c r="I152" i="9" s="1"/>
  <c r="T156" i="9"/>
  <c r="E153" i="9"/>
  <c r="F153" i="9" s="1"/>
  <c r="G153" i="9" s="1"/>
  <c r="H153" i="9" s="1"/>
  <c r="I153" i="9" s="1"/>
  <c r="B154" i="9"/>
  <c r="C154" i="9" s="1"/>
  <c r="E154" i="9" s="1"/>
  <c r="O157" i="9"/>
  <c r="P157" i="9"/>
  <c r="R156" i="11"/>
  <c r="S156" i="11" s="1"/>
  <c r="T156" i="11" s="1"/>
  <c r="U156" i="11" s="1"/>
  <c r="P157" i="11"/>
  <c r="Q157" i="11"/>
  <c r="N158" i="11"/>
  <c r="O158" i="11" s="1"/>
  <c r="M158" i="9"/>
  <c r="N158" i="9" s="1"/>
  <c r="K159" i="81"/>
  <c r="M159" i="81" s="1"/>
  <c r="N159" i="81" s="1"/>
  <c r="O159" i="81" s="1"/>
  <c r="J159" i="81" s="1"/>
  <c r="L160" i="81"/>
  <c r="E154" i="11"/>
  <c r="D154" i="11"/>
  <c r="J151" i="11"/>
  <c r="I152" i="11"/>
  <c r="F153" i="11"/>
  <c r="E154" i="81"/>
  <c r="F154" i="81" s="1"/>
  <c r="G154" i="81" s="1"/>
  <c r="B154" i="81" s="1"/>
  <c r="B155" i="11" s="1"/>
  <c r="C155" i="11" s="1"/>
  <c r="C155" i="81"/>
  <c r="D156" i="81"/>
  <c r="A260" i="11"/>
  <c r="A260" i="9"/>
  <c r="Q157" i="9" l="1"/>
  <c r="R157" i="9" s="1"/>
  <c r="S157" i="9" s="1"/>
  <c r="T157" i="9" s="1"/>
  <c r="F154" i="11"/>
  <c r="G154" i="11" s="1"/>
  <c r="H154" i="11" s="1"/>
  <c r="B155" i="9"/>
  <c r="C155" i="9" s="1"/>
  <c r="D155" i="9" s="1"/>
  <c r="D154" i="9"/>
  <c r="F154" i="9" s="1"/>
  <c r="G154" i="9" s="1"/>
  <c r="H154" i="9" s="1"/>
  <c r="I154" i="9" s="1"/>
  <c r="O158" i="9"/>
  <c r="Q158" i="9" s="1"/>
  <c r="R158" i="9" s="1"/>
  <c r="S158" i="9" s="1"/>
  <c r="P158" i="9"/>
  <c r="R157" i="11"/>
  <c r="S157" i="11" s="1"/>
  <c r="T157" i="11" s="1"/>
  <c r="U157" i="11" s="1"/>
  <c r="Q158" i="11"/>
  <c r="P158" i="11"/>
  <c r="N159" i="11"/>
  <c r="O159" i="11" s="1"/>
  <c r="M159" i="9"/>
  <c r="N159" i="9" s="1"/>
  <c r="K160" i="81"/>
  <c r="M160" i="81" s="1"/>
  <c r="N160" i="81" s="1"/>
  <c r="O160" i="81" s="1"/>
  <c r="J160" i="81" s="1"/>
  <c r="L161" i="81"/>
  <c r="E155" i="11"/>
  <c r="D155" i="11"/>
  <c r="J152" i="11"/>
  <c r="G153" i="11"/>
  <c r="H153" i="11" s="1"/>
  <c r="I153" i="11" s="1"/>
  <c r="E155" i="81"/>
  <c r="F155" i="81" s="1"/>
  <c r="G155" i="81" s="1"/>
  <c r="B155" i="81" s="1"/>
  <c r="B156" i="11" s="1"/>
  <c r="C156" i="11" s="1"/>
  <c r="C156" i="81"/>
  <c r="D157" i="81"/>
  <c r="A261" i="11"/>
  <c r="A261" i="9"/>
  <c r="R158" i="11" l="1"/>
  <c r="S158" i="11" s="1"/>
  <c r="T158" i="11" s="1"/>
  <c r="U158" i="11" s="1"/>
  <c r="T158" i="9"/>
  <c r="E155" i="9"/>
  <c r="F155" i="9" s="1"/>
  <c r="G155" i="9" s="1"/>
  <c r="H155" i="9" s="1"/>
  <c r="I155" i="9" s="1"/>
  <c r="B156" i="9"/>
  <c r="C156" i="9" s="1"/>
  <c r="F155" i="11"/>
  <c r="G155" i="11" s="1"/>
  <c r="H155" i="11" s="1"/>
  <c r="I155" i="11" s="1"/>
  <c r="O159" i="9"/>
  <c r="P159" i="9"/>
  <c r="Q159" i="11"/>
  <c r="P159" i="11"/>
  <c r="M160" i="9"/>
  <c r="N160" i="9" s="1"/>
  <c r="N160" i="11"/>
  <c r="O160" i="11" s="1"/>
  <c r="K161" i="81"/>
  <c r="M161" i="81" s="1"/>
  <c r="N161" i="81" s="1"/>
  <c r="O161" i="81" s="1"/>
  <c r="J161" i="81" s="1"/>
  <c r="L162" i="81"/>
  <c r="D156" i="11"/>
  <c r="E156" i="11"/>
  <c r="J153" i="11"/>
  <c r="I154" i="11"/>
  <c r="E156" i="81"/>
  <c r="F156" i="81" s="1"/>
  <c r="G156" i="81" s="1"/>
  <c r="B156" i="81" s="1"/>
  <c r="B157" i="11" s="1"/>
  <c r="C157" i="11" s="1"/>
  <c r="C157" i="81"/>
  <c r="D158" i="81"/>
  <c r="A262" i="11"/>
  <c r="A262" i="9"/>
  <c r="Q159" i="9" l="1"/>
  <c r="R159" i="9" s="1"/>
  <c r="S159" i="9" s="1"/>
  <c r="T159" i="9" s="1"/>
  <c r="R159" i="11"/>
  <c r="S159" i="11" s="1"/>
  <c r="T159" i="11" s="1"/>
  <c r="U159" i="11" s="1"/>
  <c r="F156" i="11"/>
  <c r="G156" i="11" s="1"/>
  <c r="H156" i="11" s="1"/>
  <c r="I156" i="11" s="1"/>
  <c r="B157" i="9"/>
  <c r="C157" i="9" s="1"/>
  <c r="D157" i="9" s="1"/>
  <c r="D156" i="9"/>
  <c r="E156" i="9"/>
  <c r="Q160" i="11"/>
  <c r="P160" i="11"/>
  <c r="O160" i="9"/>
  <c r="P160" i="9"/>
  <c r="M161" i="9"/>
  <c r="N161" i="9" s="1"/>
  <c r="N161" i="11"/>
  <c r="O161" i="11" s="1"/>
  <c r="L163" i="81"/>
  <c r="K162" i="81"/>
  <c r="M162" i="81" s="1"/>
  <c r="N162" i="81" s="1"/>
  <c r="O162" i="81" s="1"/>
  <c r="J162" i="81" s="1"/>
  <c r="D157" i="11"/>
  <c r="E157" i="11"/>
  <c r="J155" i="11"/>
  <c r="J154" i="11"/>
  <c r="E157" i="81"/>
  <c r="F157" i="81" s="1"/>
  <c r="G157" i="81" s="1"/>
  <c r="B157" i="81" s="1"/>
  <c r="B158" i="11" s="1"/>
  <c r="C158" i="11" s="1"/>
  <c r="C158" i="81"/>
  <c r="D159" i="81"/>
  <c r="A263" i="11"/>
  <c r="A263" i="9"/>
  <c r="Q160" i="9" l="1"/>
  <c r="R160" i="9" s="1"/>
  <c r="S160" i="9" s="1"/>
  <c r="T160" i="9" s="1"/>
  <c r="R160" i="11"/>
  <c r="S160" i="11" s="1"/>
  <c r="T160" i="11" s="1"/>
  <c r="U160" i="11" s="1"/>
  <c r="E157" i="9"/>
  <c r="F157" i="9" s="1"/>
  <c r="G157" i="9" s="1"/>
  <c r="H157" i="9" s="1"/>
  <c r="I157" i="9" s="1"/>
  <c r="B158" i="9"/>
  <c r="C158" i="9" s="1"/>
  <c r="D158" i="9" s="1"/>
  <c r="F156" i="9"/>
  <c r="G156" i="9" s="1"/>
  <c r="H156" i="9" s="1"/>
  <c r="I156" i="9" s="1"/>
  <c r="P161" i="11"/>
  <c r="Q161" i="11"/>
  <c r="O161" i="9"/>
  <c r="P161" i="9"/>
  <c r="N162" i="11"/>
  <c r="O162" i="11" s="1"/>
  <c r="M162" i="9"/>
  <c r="N162" i="9" s="1"/>
  <c r="L164" i="81"/>
  <c r="K163" i="81"/>
  <c r="M163" i="81" s="1"/>
  <c r="N163" i="81" s="1"/>
  <c r="O163" i="81" s="1"/>
  <c r="J163" i="81" s="1"/>
  <c r="D158" i="11"/>
  <c r="E158" i="11"/>
  <c r="J156" i="11"/>
  <c r="F157" i="11"/>
  <c r="E158" i="81"/>
  <c r="F158" i="81" s="1"/>
  <c r="G158" i="81" s="1"/>
  <c r="B158" i="81" s="1"/>
  <c r="B159" i="11" s="1"/>
  <c r="C159" i="11" s="1"/>
  <c r="C159" i="81"/>
  <c r="D160" i="81"/>
  <c r="A264" i="11"/>
  <c r="A264" i="9"/>
  <c r="Q161" i="9" l="1"/>
  <c r="R161" i="9" s="1"/>
  <c r="S161" i="9" s="1"/>
  <c r="T161" i="9" s="1"/>
  <c r="B159" i="9"/>
  <c r="C159" i="9" s="1"/>
  <c r="F158" i="11"/>
  <c r="G158" i="11" s="1"/>
  <c r="H158" i="11" s="1"/>
  <c r="E158" i="9"/>
  <c r="F158" i="9" s="1"/>
  <c r="G158" i="9" s="1"/>
  <c r="H158" i="9" s="1"/>
  <c r="I158" i="9" s="1"/>
  <c r="O162" i="9"/>
  <c r="P162" i="9"/>
  <c r="P162" i="11"/>
  <c r="Q162" i="11"/>
  <c r="N163" i="11"/>
  <c r="O163" i="11" s="1"/>
  <c r="M163" i="9"/>
  <c r="N163" i="9" s="1"/>
  <c r="R161" i="11"/>
  <c r="S161" i="11" s="1"/>
  <c r="T161" i="11" s="1"/>
  <c r="U161" i="11" s="1"/>
  <c r="K164" i="81"/>
  <c r="M164" i="81" s="1"/>
  <c r="N164" i="81" s="1"/>
  <c r="O164" i="81" s="1"/>
  <c r="J164" i="81" s="1"/>
  <c r="L165" i="81"/>
  <c r="D159" i="11"/>
  <c r="E159" i="11"/>
  <c r="G157" i="11"/>
  <c r="H157" i="11" s="1"/>
  <c r="I157" i="11" s="1"/>
  <c r="E159" i="81"/>
  <c r="F159" i="81" s="1"/>
  <c r="G159" i="81" s="1"/>
  <c r="B159" i="81" s="1"/>
  <c r="B160" i="11" s="1"/>
  <c r="C160" i="11" s="1"/>
  <c r="C160" i="81"/>
  <c r="D161" i="81"/>
  <c r="A265" i="11"/>
  <c r="A265" i="9"/>
  <c r="B160" i="9" l="1"/>
  <c r="C160" i="9" s="1"/>
  <c r="D160" i="9" s="1"/>
  <c r="F159" i="11"/>
  <c r="G159" i="11" s="1"/>
  <c r="H159" i="11" s="1"/>
  <c r="D159" i="9"/>
  <c r="E159" i="9"/>
  <c r="O163" i="9"/>
  <c r="P163" i="9"/>
  <c r="R162" i="11"/>
  <c r="S162" i="11" s="1"/>
  <c r="T162" i="11" s="1"/>
  <c r="U162" i="11" s="1"/>
  <c r="P163" i="11"/>
  <c r="Q163" i="11"/>
  <c r="M164" i="9"/>
  <c r="N164" i="9" s="1"/>
  <c r="N164" i="11"/>
  <c r="O164" i="11" s="1"/>
  <c r="Q162" i="9"/>
  <c r="R162" i="9" s="1"/>
  <c r="S162" i="9" s="1"/>
  <c r="T162" i="9" s="1"/>
  <c r="K165" i="81"/>
  <c r="M165" i="81" s="1"/>
  <c r="N165" i="81" s="1"/>
  <c r="O165" i="81" s="1"/>
  <c r="J165" i="81" s="1"/>
  <c r="L166" i="81"/>
  <c r="E160" i="11"/>
  <c r="D160" i="11"/>
  <c r="J157" i="11"/>
  <c r="I158" i="11"/>
  <c r="E160" i="81"/>
  <c r="F160" i="81" s="1"/>
  <c r="G160" i="81" s="1"/>
  <c r="B160" i="81" s="1"/>
  <c r="B161" i="11" s="1"/>
  <c r="C161" i="11" s="1"/>
  <c r="C161" i="81"/>
  <c r="D162" i="81"/>
  <c r="A266" i="11"/>
  <c r="A266" i="9"/>
  <c r="Q163" i="9" l="1"/>
  <c r="R163" i="9" s="1"/>
  <c r="S163" i="9" s="1"/>
  <c r="T163" i="9" s="1"/>
  <c r="F160" i="11"/>
  <c r="G160" i="11" s="1"/>
  <c r="H160" i="11" s="1"/>
  <c r="I160" i="11" s="1"/>
  <c r="E160" i="9"/>
  <c r="F160" i="9" s="1"/>
  <c r="G160" i="9" s="1"/>
  <c r="H160" i="9" s="1"/>
  <c r="I160" i="9" s="1"/>
  <c r="B161" i="9"/>
  <c r="C161" i="9" s="1"/>
  <c r="D161" i="9" s="1"/>
  <c r="F159" i="9"/>
  <c r="G159" i="9" s="1"/>
  <c r="H159" i="9" s="1"/>
  <c r="I159" i="9" s="1"/>
  <c r="I159" i="11"/>
  <c r="J159" i="11" s="1"/>
  <c r="Q164" i="11"/>
  <c r="P164" i="11"/>
  <c r="R164" i="11" s="1"/>
  <c r="S164" i="11" s="1"/>
  <c r="T164" i="11" s="1"/>
  <c r="R163" i="11"/>
  <c r="S163" i="11" s="1"/>
  <c r="T163" i="11" s="1"/>
  <c r="U163" i="11" s="1"/>
  <c r="O164" i="9"/>
  <c r="P164" i="9"/>
  <c r="M165" i="9"/>
  <c r="N165" i="9" s="1"/>
  <c r="N165" i="11"/>
  <c r="O165" i="11" s="1"/>
  <c r="L167" i="81"/>
  <c r="K166" i="81"/>
  <c r="M166" i="81" s="1"/>
  <c r="N166" i="81" s="1"/>
  <c r="O166" i="81" s="1"/>
  <c r="J166" i="81" s="1"/>
  <c r="D161" i="11"/>
  <c r="E161" i="11"/>
  <c r="J158" i="11"/>
  <c r="E161" i="81"/>
  <c r="F161" i="81" s="1"/>
  <c r="G161" i="81" s="1"/>
  <c r="B161" i="81" s="1"/>
  <c r="B162" i="11" s="1"/>
  <c r="C162" i="11" s="1"/>
  <c r="C162" i="81"/>
  <c r="D163" i="81"/>
  <c r="A267" i="11"/>
  <c r="A267" i="9"/>
  <c r="U164" i="11" l="1"/>
  <c r="Q164" i="9"/>
  <c r="R164" i="9" s="1"/>
  <c r="S164" i="9" s="1"/>
  <c r="T164" i="9" s="1"/>
  <c r="E161" i="9"/>
  <c r="F161" i="9" s="1"/>
  <c r="G161" i="9" s="1"/>
  <c r="H161" i="9" s="1"/>
  <c r="I161" i="9" s="1"/>
  <c r="B162" i="9"/>
  <c r="C162" i="9" s="1"/>
  <c r="P165" i="11"/>
  <c r="Q165" i="11"/>
  <c r="P165" i="9"/>
  <c r="O165" i="9"/>
  <c r="Q165" i="9" s="1"/>
  <c r="R165" i="9" s="1"/>
  <c r="S165" i="9" s="1"/>
  <c r="M166" i="9"/>
  <c r="N166" i="9" s="1"/>
  <c r="N166" i="11"/>
  <c r="O166" i="11" s="1"/>
  <c r="L168" i="81"/>
  <c r="K167" i="81"/>
  <c r="M167" i="81" s="1"/>
  <c r="N167" i="81" s="1"/>
  <c r="O167" i="81" s="1"/>
  <c r="J167" i="81" s="1"/>
  <c r="D162" i="11"/>
  <c r="E162" i="11"/>
  <c r="J160" i="11"/>
  <c r="F161" i="11"/>
  <c r="E162" i="81"/>
  <c r="F162" i="81" s="1"/>
  <c r="G162" i="81" s="1"/>
  <c r="B162" i="81" s="1"/>
  <c r="B163" i="11" s="1"/>
  <c r="C163" i="11" s="1"/>
  <c r="C163" i="81"/>
  <c r="D164" i="81"/>
  <c r="A268" i="11"/>
  <c r="A268" i="9"/>
  <c r="T165" i="9" l="1"/>
  <c r="B163" i="9"/>
  <c r="C163" i="9" s="1"/>
  <c r="D163" i="9" s="1"/>
  <c r="D162" i="9"/>
  <c r="E162" i="9"/>
  <c r="F162" i="11"/>
  <c r="G162" i="11" s="1"/>
  <c r="H162" i="11" s="1"/>
  <c r="Q166" i="11"/>
  <c r="P166" i="11"/>
  <c r="O166" i="9"/>
  <c r="Q166" i="9" s="1"/>
  <c r="R166" i="9" s="1"/>
  <c r="S166" i="9" s="1"/>
  <c r="P166" i="9"/>
  <c r="N167" i="11"/>
  <c r="O167" i="11" s="1"/>
  <c r="M167" i="9"/>
  <c r="N167" i="9" s="1"/>
  <c r="R165" i="11"/>
  <c r="S165" i="11" s="1"/>
  <c r="T165" i="11" s="1"/>
  <c r="U165" i="11" s="1"/>
  <c r="K168" i="81"/>
  <c r="M168" i="81" s="1"/>
  <c r="N168" i="81" s="1"/>
  <c r="O168" i="81" s="1"/>
  <c r="J168" i="81" s="1"/>
  <c r="L169" i="81"/>
  <c r="E163" i="11"/>
  <c r="D163" i="11"/>
  <c r="G161" i="11"/>
  <c r="H161" i="11" s="1"/>
  <c r="I161" i="11" s="1"/>
  <c r="E163" i="81"/>
  <c r="F163" i="81" s="1"/>
  <c r="G163" i="81" s="1"/>
  <c r="B163" i="81" s="1"/>
  <c r="B164" i="11" s="1"/>
  <c r="C164" i="11" s="1"/>
  <c r="C164" i="81"/>
  <c r="D165" i="81"/>
  <c r="A269" i="11"/>
  <c r="A269" i="9"/>
  <c r="T166" i="9" l="1"/>
  <c r="F162" i="9"/>
  <c r="G162" i="9" s="1"/>
  <c r="H162" i="9" s="1"/>
  <c r="I162" i="9" s="1"/>
  <c r="F163" i="11"/>
  <c r="B164" i="9"/>
  <c r="C164" i="9" s="1"/>
  <c r="D164" i="9" s="1"/>
  <c r="E163" i="9"/>
  <c r="F163" i="9" s="1"/>
  <c r="G163" i="9" s="1"/>
  <c r="H163" i="9" s="1"/>
  <c r="I163" i="9" s="1"/>
  <c r="P167" i="9"/>
  <c r="O167" i="9"/>
  <c r="Q167" i="9" s="1"/>
  <c r="R167" i="9" s="1"/>
  <c r="S167" i="9" s="1"/>
  <c r="Q167" i="11"/>
  <c r="P167" i="11"/>
  <c r="R166" i="11"/>
  <c r="S166" i="11" s="1"/>
  <c r="T166" i="11" s="1"/>
  <c r="U166" i="11" s="1"/>
  <c r="M168" i="9"/>
  <c r="N168" i="9" s="1"/>
  <c r="N168" i="11"/>
  <c r="O168" i="11" s="1"/>
  <c r="K169" i="81"/>
  <c r="M169" i="81" s="1"/>
  <c r="N169" i="81" s="1"/>
  <c r="O169" i="81" s="1"/>
  <c r="J169" i="81" s="1"/>
  <c r="L170" i="81"/>
  <c r="D164" i="11"/>
  <c r="E164" i="11"/>
  <c r="I162" i="11"/>
  <c r="J161" i="11"/>
  <c r="G163" i="11"/>
  <c r="H163" i="11" s="1"/>
  <c r="E164" i="81"/>
  <c r="F164" i="81" s="1"/>
  <c r="G164" i="81" s="1"/>
  <c r="B164" i="81" s="1"/>
  <c r="B165" i="11" s="1"/>
  <c r="C165" i="11" s="1"/>
  <c r="C165" i="81"/>
  <c r="D166" i="81"/>
  <c r="A270" i="11"/>
  <c r="A270" i="9"/>
  <c r="T167" i="9" l="1"/>
  <c r="I163" i="11"/>
  <c r="J163" i="11" s="1"/>
  <c r="E164" i="9"/>
  <c r="F164" i="9" s="1"/>
  <c r="G164" i="9" s="1"/>
  <c r="H164" i="9" s="1"/>
  <c r="I164" i="9" s="1"/>
  <c r="B165" i="9"/>
  <c r="C165" i="9" s="1"/>
  <c r="D165" i="9" s="1"/>
  <c r="P168" i="11"/>
  <c r="Q168" i="11"/>
  <c r="R167" i="11"/>
  <c r="S167" i="11" s="1"/>
  <c r="T167" i="11" s="1"/>
  <c r="U167" i="11" s="1"/>
  <c r="P168" i="9"/>
  <c r="O168" i="9"/>
  <c r="M169" i="9"/>
  <c r="N169" i="9" s="1"/>
  <c r="N169" i="11"/>
  <c r="O169" i="11" s="1"/>
  <c r="L171" i="81"/>
  <c r="K170" i="81"/>
  <c r="M170" i="81" s="1"/>
  <c r="N170" i="81" s="1"/>
  <c r="O170" i="81" s="1"/>
  <c r="J170" i="81" s="1"/>
  <c r="D165" i="11"/>
  <c r="E165" i="11"/>
  <c r="F164" i="11"/>
  <c r="J162" i="11"/>
  <c r="E165" i="81"/>
  <c r="F165" i="81" s="1"/>
  <c r="G165" i="81" s="1"/>
  <c r="B165" i="81" s="1"/>
  <c r="B166" i="11" s="1"/>
  <c r="C166" i="11" s="1"/>
  <c r="C166" i="81"/>
  <c r="D167" i="81"/>
  <c r="A271" i="11"/>
  <c r="A271" i="9"/>
  <c r="F165" i="11" l="1"/>
  <c r="G165" i="11" s="1"/>
  <c r="H165" i="11" s="1"/>
  <c r="B166" i="9"/>
  <c r="C166" i="9" s="1"/>
  <c r="D166" i="9" s="1"/>
  <c r="E165" i="9"/>
  <c r="F165" i="9" s="1"/>
  <c r="G165" i="9" s="1"/>
  <c r="H165" i="9" s="1"/>
  <c r="I165" i="9" s="1"/>
  <c r="P169" i="11"/>
  <c r="Q169" i="11"/>
  <c r="O169" i="9"/>
  <c r="P169" i="9"/>
  <c r="N170" i="11"/>
  <c r="O170" i="11" s="1"/>
  <c r="M170" i="9"/>
  <c r="N170" i="9" s="1"/>
  <c r="Q168" i="9"/>
  <c r="R168" i="9" s="1"/>
  <c r="S168" i="9" s="1"/>
  <c r="T168" i="9" s="1"/>
  <c r="R168" i="11"/>
  <c r="S168" i="11" s="1"/>
  <c r="T168" i="11" s="1"/>
  <c r="U168" i="11" s="1"/>
  <c r="K171" i="81"/>
  <c r="M171" i="81" s="1"/>
  <c r="N171" i="81" s="1"/>
  <c r="O171" i="81" s="1"/>
  <c r="J171" i="81" s="1"/>
  <c r="L172" i="81"/>
  <c r="D166" i="11"/>
  <c r="E166" i="11"/>
  <c r="G164" i="11"/>
  <c r="H164" i="11" s="1"/>
  <c r="I164" i="11" s="1"/>
  <c r="E166" i="81"/>
  <c r="F166" i="81" s="1"/>
  <c r="G166" i="81" s="1"/>
  <c r="B166" i="81" s="1"/>
  <c r="B167" i="11" s="1"/>
  <c r="C167" i="11" s="1"/>
  <c r="C167" i="81"/>
  <c r="D168" i="81"/>
  <c r="A272" i="11"/>
  <c r="A272" i="9"/>
  <c r="E166" i="9" l="1"/>
  <c r="I165" i="11"/>
  <c r="J165" i="11" s="1"/>
  <c r="F166" i="9"/>
  <c r="G166" i="9" s="1"/>
  <c r="H166" i="9" s="1"/>
  <c r="B167" i="9"/>
  <c r="C167" i="9" s="1"/>
  <c r="D167" i="9" s="1"/>
  <c r="F166" i="11"/>
  <c r="G166" i="11" s="1"/>
  <c r="H166" i="11" s="1"/>
  <c r="I166" i="11" s="1"/>
  <c r="P170" i="9"/>
  <c r="O170" i="9"/>
  <c r="Q170" i="9" s="1"/>
  <c r="R170" i="9" s="1"/>
  <c r="S170" i="9" s="1"/>
  <c r="Q169" i="9"/>
  <c r="R169" i="9" s="1"/>
  <c r="S169" i="9" s="1"/>
  <c r="T169" i="9" s="1"/>
  <c r="Q170" i="11"/>
  <c r="P170" i="11"/>
  <c r="N171" i="11"/>
  <c r="O171" i="11" s="1"/>
  <c r="M171" i="9"/>
  <c r="N171" i="9" s="1"/>
  <c r="R169" i="11"/>
  <c r="S169" i="11" s="1"/>
  <c r="T169" i="11" s="1"/>
  <c r="U169" i="11" s="1"/>
  <c r="K172" i="81"/>
  <c r="M172" i="81" s="1"/>
  <c r="N172" i="81" s="1"/>
  <c r="O172" i="81" s="1"/>
  <c r="J172" i="81" s="1"/>
  <c r="L173" i="81"/>
  <c r="D167" i="11"/>
  <c r="E167" i="11"/>
  <c r="J164" i="11"/>
  <c r="E167" i="81"/>
  <c r="F167" i="81" s="1"/>
  <c r="G167" i="81" s="1"/>
  <c r="B167" i="81" s="1"/>
  <c r="B168" i="11" s="1"/>
  <c r="C168" i="11" s="1"/>
  <c r="C168" i="81"/>
  <c r="D169" i="81"/>
  <c r="A273" i="11"/>
  <c r="A273" i="9"/>
  <c r="I166" i="9" l="1"/>
  <c r="E167" i="9"/>
  <c r="F167" i="9" s="1"/>
  <c r="G167" i="9" s="1"/>
  <c r="H167" i="9" s="1"/>
  <c r="I167" i="9" s="1"/>
  <c r="T170" i="9"/>
  <c r="F167" i="11"/>
  <c r="G167" i="11" s="1"/>
  <c r="H167" i="11" s="1"/>
  <c r="I167" i="11" s="1"/>
  <c r="B168" i="9"/>
  <c r="C168" i="9" s="1"/>
  <c r="D168" i="9" s="1"/>
  <c r="O171" i="9"/>
  <c r="P171" i="9"/>
  <c r="P171" i="11"/>
  <c r="Q171" i="11"/>
  <c r="N172" i="11"/>
  <c r="O172" i="11" s="1"/>
  <c r="M172" i="9"/>
  <c r="N172" i="9" s="1"/>
  <c r="R170" i="11"/>
  <c r="S170" i="11" s="1"/>
  <c r="T170" i="11" s="1"/>
  <c r="U170" i="11" s="1"/>
  <c r="K173" i="81"/>
  <c r="M173" i="81" s="1"/>
  <c r="N173" i="81" s="1"/>
  <c r="O173" i="81" s="1"/>
  <c r="J173" i="81" s="1"/>
  <c r="L174" i="81"/>
  <c r="E168" i="11"/>
  <c r="D168" i="11"/>
  <c r="J166" i="11"/>
  <c r="E168" i="81"/>
  <c r="F168" i="81" s="1"/>
  <c r="G168" i="81" s="1"/>
  <c r="B168" i="81" s="1"/>
  <c r="B169" i="11" s="1"/>
  <c r="C169" i="11" s="1"/>
  <c r="C169" i="81"/>
  <c r="D170" i="81"/>
  <c r="A274" i="11"/>
  <c r="A274" i="9"/>
  <c r="Q171" i="9" l="1"/>
  <c r="R171" i="9" s="1"/>
  <c r="S171" i="9" s="1"/>
  <c r="T171" i="9" s="1"/>
  <c r="E168" i="9"/>
  <c r="F168" i="9"/>
  <c r="G168" i="9" s="1"/>
  <c r="H168" i="9" s="1"/>
  <c r="B169" i="9"/>
  <c r="C169" i="9" s="1"/>
  <c r="D169" i="9" s="1"/>
  <c r="P172" i="9"/>
  <c r="O172" i="9"/>
  <c r="Q172" i="9" s="1"/>
  <c r="R172" i="9" s="1"/>
  <c r="S172" i="9" s="1"/>
  <c r="R171" i="11"/>
  <c r="S171" i="11" s="1"/>
  <c r="T171" i="11" s="1"/>
  <c r="U171" i="11" s="1"/>
  <c r="P172" i="11"/>
  <c r="Q172" i="11"/>
  <c r="N173" i="11"/>
  <c r="O173" i="11" s="1"/>
  <c r="M173" i="9"/>
  <c r="N173" i="9" s="1"/>
  <c r="L175" i="81"/>
  <c r="K174" i="81"/>
  <c r="M174" i="81" s="1"/>
  <c r="N174" i="81" s="1"/>
  <c r="O174" i="81" s="1"/>
  <c r="J174" i="81" s="1"/>
  <c r="D169" i="11"/>
  <c r="E169" i="11"/>
  <c r="J167" i="11"/>
  <c r="F168" i="11"/>
  <c r="E169" i="81"/>
  <c r="F169" i="81" s="1"/>
  <c r="G169" i="81" s="1"/>
  <c r="B169" i="81" s="1"/>
  <c r="B170" i="11" s="1"/>
  <c r="C170" i="11" s="1"/>
  <c r="C170" i="81"/>
  <c r="D171" i="81"/>
  <c r="A275" i="11"/>
  <c r="A275" i="9"/>
  <c r="I168" i="9" l="1"/>
  <c r="R172" i="11"/>
  <c r="S172" i="11" s="1"/>
  <c r="T172" i="11" s="1"/>
  <c r="U172" i="11" s="1"/>
  <c r="T172" i="9"/>
  <c r="B170" i="9"/>
  <c r="C170" i="9" s="1"/>
  <c r="D170" i="9" s="1"/>
  <c r="E169" i="9"/>
  <c r="F169" i="9" s="1"/>
  <c r="G169" i="9" s="1"/>
  <c r="H169" i="9" s="1"/>
  <c r="I169" i="9" s="1"/>
  <c r="P173" i="9"/>
  <c r="O173" i="9"/>
  <c r="Q173" i="9" s="1"/>
  <c r="R173" i="9" s="1"/>
  <c r="S173" i="9" s="1"/>
  <c r="Q173" i="11"/>
  <c r="P173" i="11"/>
  <c r="N174" i="11"/>
  <c r="O174" i="11" s="1"/>
  <c r="M174" i="9"/>
  <c r="N174" i="9" s="1"/>
  <c r="K175" i="81"/>
  <c r="M175" i="81" s="1"/>
  <c r="N175" i="81" s="1"/>
  <c r="O175" i="81" s="1"/>
  <c r="J175" i="81" s="1"/>
  <c r="L176" i="81"/>
  <c r="D170" i="11"/>
  <c r="E170" i="11"/>
  <c r="F169" i="11"/>
  <c r="G168" i="11"/>
  <c r="H168" i="11" s="1"/>
  <c r="I168" i="11" s="1"/>
  <c r="E170" i="81"/>
  <c r="F170" i="81" s="1"/>
  <c r="G170" i="81" s="1"/>
  <c r="B170" i="81" s="1"/>
  <c r="B171" i="11" s="1"/>
  <c r="C171" i="11" s="1"/>
  <c r="C171" i="81"/>
  <c r="D172" i="81"/>
  <c r="A276" i="11"/>
  <c r="A276" i="9"/>
  <c r="R173" i="11" l="1"/>
  <c r="S173" i="11" s="1"/>
  <c r="T173" i="11" s="1"/>
  <c r="U173" i="11" s="1"/>
  <c r="T173" i="9"/>
  <c r="B171" i="9"/>
  <c r="C171" i="9" s="1"/>
  <c r="D171" i="9" s="1"/>
  <c r="E170" i="9"/>
  <c r="F170" i="9" s="1"/>
  <c r="G170" i="9" s="1"/>
  <c r="H170" i="9" s="1"/>
  <c r="I170" i="9" s="1"/>
  <c r="O174" i="9"/>
  <c r="P174" i="9"/>
  <c r="Q174" i="11"/>
  <c r="P174" i="11"/>
  <c r="N175" i="11"/>
  <c r="O175" i="11" s="1"/>
  <c r="M175" i="9"/>
  <c r="N175" i="9" s="1"/>
  <c r="K176" i="81"/>
  <c r="M176" i="81" s="1"/>
  <c r="N176" i="81" s="1"/>
  <c r="O176" i="81" s="1"/>
  <c r="J176" i="81" s="1"/>
  <c r="L177" i="81"/>
  <c r="D171" i="11"/>
  <c r="E171" i="11"/>
  <c r="J168" i="11"/>
  <c r="F170" i="11"/>
  <c r="G170" i="11" s="1"/>
  <c r="H170" i="11" s="1"/>
  <c r="G169" i="11"/>
  <c r="H169" i="11" s="1"/>
  <c r="I169" i="11" s="1"/>
  <c r="E171" i="81"/>
  <c r="F171" i="81" s="1"/>
  <c r="G171" i="81" s="1"/>
  <c r="B171" i="81" s="1"/>
  <c r="B172" i="11" s="1"/>
  <c r="C172" i="11" s="1"/>
  <c r="C172" i="81"/>
  <c r="D173" i="81"/>
  <c r="A277" i="11"/>
  <c r="A277" i="9"/>
  <c r="F171" i="11" l="1"/>
  <c r="G171" i="11" s="1"/>
  <c r="H171" i="11" s="1"/>
  <c r="B172" i="9"/>
  <c r="C172" i="9" s="1"/>
  <c r="D172" i="9" s="1"/>
  <c r="E171" i="9"/>
  <c r="F171" i="9" s="1"/>
  <c r="G171" i="9" s="1"/>
  <c r="H171" i="9" s="1"/>
  <c r="R174" i="11"/>
  <c r="S174" i="11" s="1"/>
  <c r="T174" i="11" s="1"/>
  <c r="U174" i="11" s="1"/>
  <c r="P175" i="9"/>
  <c r="O175" i="9"/>
  <c r="Q175" i="9" s="1"/>
  <c r="R175" i="9" s="1"/>
  <c r="S175" i="9" s="1"/>
  <c r="Q175" i="11"/>
  <c r="P175" i="11"/>
  <c r="R175" i="11" s="1"/>
  <c r="S175" i="11" s="1"/>
  <c r="T175" i="11" s="1"/>
  <c r="M176" i="9"/>
  <c r="N176" i="9" s="1"/>
  <c r="N176" i="11"/>
  <c r="O176" i="11" s="1"/>
  <c r="Q174" i="9"/>
  <c r="R174" i="9" s="1"/>
  <c r="S174" i="9" s="1"/>
  <c r="T174" i="9" s="1"/>
  <c r="K177" i="81"/>
  <c r="M177" i="81" s="1"/>
  <c r="N177" i="81" s="1"/>
  <c r="O177" i="81" s="1"/>
  <c r="J177" i="81" s="1"/>
  <c r="L178" i="81"/>
  <c r="D172" i="11"/>
  <c r="E172" i="11"/>
  <c r="J169" i="11"/>
  <c r="I170" i="11"/>
  <c r="E172" i="81"/>
  <c r="F172" i="81" s="1"/>
  <c r="G172" i="81" s="1"/>
  <c r="B172" i="81" s="1"/>
  <c r="B173" i="11" s="1"/>
  <c r="C173" i="11" s="1"/>
  <c r="C173" i="81"/>
  <c r="D174" i="81"/>
  <c r="A278" i="11"/>
  <c r="A278" i="9"/>
  <c r="U175" i="11" l="1"/>
  <c r="E172" i="9"/>
  <c r="F172" i="9" s="1"/>
  <c r="I171" i="9"/>
  <c r="T175" i="9"/>
  <c r="B173" i="9"/>
  <c r="C173" i="9" s="1"/>
  <c r="D173" i="9" s="1"/>
  <c r="I171" i="11"/>
  <c r="J171" i="11" s="1"/>
  <c r="O176" i="9"/>
  <c r="P176" i="9"/>
  <c r="M177" i="9"/>
  <c r="N177" i="9" s="1"/>
  <c r="N177" i="11"/>
  <c r="O177" i="11" s="1"/>
  <c r="P176" i="11"/>
  <c r="Q176" i="11"/>
  <c r="L179" i="81"/>
  <c r="K178" i="81"/>
  <c r="M178" i="81" s="1"/>
  <c r="N178" i="81" s="1"/>
  <c r="O178" i="81" s="1"/>
  <c r="J178" i="81" s="1"/>
  <c r="D173" i="11"/>
  <c r="E173" i="11"/>
  <c r="J170" i="11"/>
  <c r="G172" i="9"/>
  <c r="H172" i="9" s="1"/>
  <c r="I172" i="9" s="1"/>
  <c r="F172" i="11"/>
  <c r="E173" i="81"/>
  <c r="F173" i="81" s="1"/>
  <c r="G173" i="81" s="1"/>
  <c r="B173" i="81" s="1"/>
  <c r="B174" i="11" s="1"/>
  <c r="C174" i="11" s="1"/>
  <c r="C174" i="81"/>
  <c r="D175" i="81"/>
  <c r="A279" i="11"/>
  <c r="A279" i="9"/>
  <c r="E173" i="9" l="1"/>
  <c r="F173" i="9" s="1"/>
  <c r="G173" i="9" s="1"/>
  <c r="H173" i="9" s="1"/>
  <c r="I173" i="9" s="1"/>
  <c r="B174" i="9"/>
  <c r="C174" i="9" s="1"/>
  <c r="E174" i="9" s="1"/>
  <c r="P177" i="9"/>
  <c r="O177" i="9"/>
  <c r="Q177" i="9" s="1"/>
  <c r="R177" i="9" s="1"/>
  <c r="S177" i="9" s="1"/>
  <c r="N178" i="11"/>
  <c r="O178" i="11" s="1"/>
  <c r="M178" i="9"/>
  <c r="N178" i="9" s="1"/>
  <c r="R176" i="11"/>
  <c r="S176" i="11" s="1"/>
  <c r="T176" i="11" s="1"/>
  <c r="U176" i="11" s="1"/>
  <c r="Q177" i="11"/>
  <c r="P177" i="11"/>
  <c r="Q176" i="9"/>
  <c r="R176" i="9" s="1"/>
  <c r="S176" i="9" s="1"/>
  <c r="T176" i="9" s="1"/>
  <c r="K179" i="81"/>
  <c r="M179" i="81" s="1"/>
  <c r="N179" i="81" s="1"/>
  <c r="O179" i="81" s="1"/>
  <c r="J179" i="81" s="1"/>
  <c r="L180" i="81"/>
  <c r="E174" i="11"/>
  <c r="D174" i="11"/>
  <c r="G172" i="11"/>
  <c r="H172" i="11" s="1"/>
  <c r="I172" i="11" s="1"/>
  <c r="F173" i="11"/>
  <c r="E174" i="81"/>
  <c r="F174" i="81" s="1"/>
  <c r="G174" i="81" s="1"/>
  <c r="B174" i="81" s="1"/>
  <c r="B175" i="11" s="1"/>
  <c r="C175" i="11" s="1"/>
  <c r="C175" i="81"/>
  <c r="D176" i="81"/>
  <c r="A280" i="11"/>
  <c r="A280" i="9"/>
  <c r="T177" i="9" l="1"/>
  <c r="R177" i="11"/>
  <c r="S177" i="11" s="1"/>
  <c r="T177" i="11" s="1"/>
  <c r="U177" i="11" s="1"/>
  <c r="D174" i="9"/>
  <c r="F174" i="9" s="1"/>
  <c r="G174" i="9" s="1"/>
  <c r="H174" i="9" s="1"/>
  <c r="I174" i="9" s="1"/>
  <c r="B175" i="9"/>
  <c r="C175" i="9" s="1"/>
  <c r="E175" i="9" s="1"/>
  <c r="Q178" i="11"/>
  <c r="P178" i="11"/>
  <c r="M179" i="9"/>
  <c r="N179" i="9" s="1"/>
  <c r="N179" i="11"/>
  <c r="O179" i="11" s="1"/>
  <c r="P178" i="9"/>
  <c r="O178" i="9"/>
  <c r="K180" i="81"/>
  <c r="M180" i="81" s="1"/>
  <c r="N180" i="81" s="1"/>
  <c r="O180" i="81" s="1"/>
  <c r="J180" i="81" s="1"/>
  <c r="L181" i="81"/>
  <c r="D175" i="11"/>
  <c r="E175" i="11"/>
  <c r="J172" i="11"/>
  <c r="F174" i="11"/>
  <c r="G173" i="11"/>
  <c r="H173" i="11" s="1"/>
  <c r="I173" i="11" s="1"/>
  <c r="E175" i="81"/>
  <c r="F175" i="81" s="1"/>
  <c r="G175" i="81" s="1"/>
  <c r="B175" i="81" s="1"/>
  <c r="B176" i="11" s="1"/>
  <c r="C176" i="11" s="1"/>
  <c r="C176" i="81"/>
  <c r="D177" i="81"/>
  <c r="A281" i="11"/>
  <c r="A281" i="9"/>
  <c r="R178" i="11" l="1"/>
  <c r="S178" i="11" s="1"/>
  <c r="T178" i="11" s="1"/>
  <c r="U178" i="11" s="1"/>
  <c r="B176" i="9"/>
  <c r="C176" i="9" s="1"/>
  <c r="E176" i="9" s="1"/>
  <c r="D175" i="9"/>
  <c r="F175" i="9" s="1"/>
  <c r="G175" i="9" s="1"/>
  <c r="H175" i="9" s="1"/>
  <c r="I175" i="9" s="1"/>
  <c r="O179" i="9"/>
  <c r="P179" i="9"/>
  <c r="Q178" i="9"/>
  <c r="R178" i="9" s="1"/>
  <c r="S178" i="9" s="1"/>
  <c r="T178" i="9" s="1"/>
  <c r="M180" i="9"/>
  <c r="N180" i="9" s="1"/>
  <c r="N180" i="11"/>
  <c r="O180" i="11" s="1"/>
  <c r="P179" i="11"/>
  <c r="Q179" i="11"/>
  <c r="K181" i="81"/>
  <c r="M181" i="81" s="1"/>
  <c r="N181" i="81" s="1"/>
  <c r="O181" i="81" s="1"/>
  <c r="J181" i="81" s="1"/>
  <c r="L182" i="81"/>
  <c r="E176" i="11"/>
  <c r="D176" i="11"/>
  <c r="G174" i="11"/>
  <c r="H174" i="11" s="1"/>
  <c r="I174" i="11" s="1"/>
  <c r="J173" i="11"/>
  <c r="F175" i="11"/>
  <c r="E176" i="81"/>
  <c r="F176" i="81" s="1"/>
  <c r="G176" i="81" s="1"/>
  <c r="B176" i="81" s="1"/>
  <c r="B177" i="11" s="1"/>
  <c r="C177" i="11" s="1"/>
  <c r="C177" i="81"/>
  <c r="D178" i="81"/>
  <c r="A282" i="11"/>
  <c r="A282" i="9"/>
  <c r="Q179" i="9" l="1"/>
  <c r="R179" i="9" s="1"/>
  <c r="S179" i="9" s="1"/>
  <c r="T179" i="9" s="1"/>
  <c r="R179" i="11"/>
  <c r="S179" i="11" s="1"/>
  <c r="T179" i="11" s="1"/>
  <c r="U179" i="11" s="1"/>
  <c r="D176" i="9"/>
  <c r="F176" i="9" s="1"/>
  <c r="G176" i="9" s="1"/>
  <c r="H176" i="9" s="1"/>
  <c r="I176" i="9" s="1"/>
  <c r="B177" i="9"/>
  <c r="C177" i="9" s="1"/>
  <c r="D177" i="9" s="1"/>
  <c r="F176" i="11"/>
  <c r="G176" i="11" s="1"/>
  <c r="H176" i="11" s="1"/>
  <c r="M181" i="9"/>
  <c r="N181" i="9" s="1"/>
  <c r="N181" i="11"/>
  <c r="O181" i="11" s="1"/>
  <c r="Q180" i="11"/>
  <c r="P180" i="11"/>
  <c r="O180" i="9"/>
  <c r="P180" i="9"/>
  <c r="L183" i="81"/>
  <c r="K182" i="81"/>
  <c r="M182" i="81" s="1"/>
  <c r="N182" i="81" s="1"/>
  <c r="O182" i="81" s="1"/>
  <c r="J182" i="81" s="1"/>
  <c r="D177" i="11"/>
  <c r="E177" i="11"/>
  <c r="J174" i="11"/>
  <c r="G175" i="11"/>
  <c r="H175" i="11" s="1"/>
  <c r="I175" i="11" s="1"/>
  <c r="E177" i="81"/>
  <c r="F177" i="81" s="1"/>
  <c r="G177" i="81" s="1"/>
  <c r="B177" i="81" s="1"/>
  <c r="B178" i="11" s="1"/>
  <c r="C178" i="11" s="1"/>
  <c r="C178" i="81"/>
  <c r="D179" i="81"/>
  <c r="A283" i="11"/>
  <c r="A283" i="9"/>
  <c r="F177" i="11" l="1"/>
  <c r="G177" i="11" s="1"/>
  <c r="H177" i="11" s="1"/>
  <c r="B178" i="9"/>
  <c r="C178" i="9" s="1"/>
  <c r="D178" i="9" s="1"/>
  <c r="E177" i="9"/>
  <c r="F177" i="9" s="1"/>
  <c r="G177" i="9" s="1"/>
  <c r="H177" i="9" s="1"/>
  <c r="I177" i="9" s="1"/>
  <c r="Q181" i="11"/>
  <c r="P181" i="11"/>
  <c r="Q180" i="9"/>
  <c r="R180" i="9" s="1"/>
  <c r="S180" i="9" s="1"/>
  <c r="T180" i="9" s="1"/>
  <c r="P181" i="9"/>
  <c r="O181" i="9"/>
  <c r="R180" i="11"/>
  <c r="S180" i="11" s="1"/>
  <c r="T180" i="11" s="1"/>
  <c r="U180" i="11" s="1"/>
  <c r="N182" i="11"/>
  <c r="O182" i="11" s="1"/>
  <c r="M182" i="9"/>
  <c r="N182" i="9" s="1"/>
  <c r="K183" i="81"/>
  <c r="M183" i="81" s="1"/>
  <c r="N183" i="81" s="1"/>
  <c r="O183" i="81" s="1"/>
  <c r="J183" i="81" s="1"/>
  <c r="L184" i="81"/>
  <c r="D178" i="11"/>
  <c r="E178" i="11"/>
  <c r="J175" i="11"/>
  <c r="I176" i="11"/>
  <c r="E178" i="81"/>
  <c r="F178" i="81" s="1"/>
  <c r="G178" i="81" s="1"/>
  <c r="B178" i="81" s="1"/>
  <c r="B179" i="11" s="1"/>
  <c r="C179" i="11" s="1"/>
  <c r="C179" i="81"/>
  <c r="D180" i="81"/>
  <c r="A284" i="11"/>
  <c r="A284" i="9"/>
  <c r="E178" i="9" l="1"/>
  <c r="F178" i="9" s="1"/>
  <c r="G178" i="9" s="1"/>
  <c r="H178" i="9" s="1"/>
  <c r="I178" i="9" s="1"/>
  <c r="I177" i="11"/>
  <c r="J177" i="11" s="1"/>
  <c r="B179" i="9"/>
  <c r="C179" i="9" s="1"/>
  <c r="E179" i="9" s="1"/>
  <c r="F178" i="11"/>
  <c r="G178" i="11" s="1"/>
  <c r="H178" i="11" s="1"/>
  <c r="I178" i="11" s="1"/>
  <c r="Q182" i="11"/>
  <c r="P182" i="11"/>
  <c r="M183" i="9"/>
  <c r="N183" i="9" s="1"/>
  <c r="N183" i="11"/>
  <c r="O183" i="11" s="1"/>
  <c r="R181" i="11"/>
  <c r="S181" i="11" s="1"/>
  <c r="T181" i="11" s="1"/>
  <c r="U181" i="11" s="1"/>
  <c r="O182" i="9"/>
  <c r="P182" i="9"/>
  <c r="Q181" i="9"/>
  <c r="R181" i="9" s="1"/>
  <c r="S181" i="9" s="1"/>
  <c r="T181" i="9" s="1"/>
  <c r="K184" i="81"/>
  <c r="M184" i="81" s="1"/>
  <c r="N184" i="81" s="1"/>
  <c r="O184" i="81" s="1"/>
  <c r="J184" i="81" s="1"/>
  <c r="L185" i="81"/>
  <c r="D179" i="11"/>
  <c r="E179" i="11"/>
  <c r="J176" i="11"/>
  <c r="E179" i="81"/>
  <c r="F179" i="81" s="1"/>
  <c r="G179" i="81" s="1"/>
  <c r="B179" i="81" s="1"/>
  <c r="B180" i="11" s="1"/>
  <c r="C180" i="11" s="1"/>
  <c r="C180" i="81"/>
  <c r="D181" i="81"/>
  <c r="A285" i="11"/>
  <c r="A285" i="9"/>
  <c r="Q182" i="9" l="1"/>
  <c r="R182" i="9" s="1"/>
  <c r="S182" i="9" s="1"/>
  <c r="T182" i="9" s="1"/>
  <c r="R182" i="11"/>
  <c r="S182" i="11" s="1"/>
  <c r="T182" i="11" s="1"/>
  <c r="U182" i="11" s="1"/>
  <c r="D179" i="9"/>
  <c r="F179" i="9" s="1"/>
  <c r="G179" i="9" s="1"/>
  <c r="H179" i="9" s="1"/>
  <c r="I179" i="9" s="1"/>
  <c r="B180" i="9"/>
  <c r="C180" i="9" s="1"/>
  <c r="D180" i="9" s="1"/>
  <c r="F179" i="11"/>
  <c r="G179" i="11" s="1"/>
  <c r="H179" i="11" s="1"/>
  <c r="I179" i="11" s="1"/>
  <c r="O183" i="9"/>
  <c r="P183" i="9"/>
  <c r="N184" i="11"/>
  <c r="O184" i="11" s="1"/>
  <c r="M184" i="9"/>
  <c r="N184" i="9" s="1"/>
  <c r="P183" i="11"/>
  <c r="Q183" i="11"/>
  <c r="K185" i="81"/>
  <c r="M185" i="81" s="1"/>
  <c r="N185" i="81" s="1"/>
  <c r="O185" i="81" s="1"/>
  <c r="J185" i="81" s="1"/>
  <c r="L186" i="81"/>
  <c r="E180" i="11"/>
  <c r="D180" i="11"/>
  <c r="J178" i="11"/>
  <c r="E180" i="81"/>
  <c r="F180" i="81" s="1"/>
  <c r="G180" i="81" s="1"/>
  <c r="B180" i="81" s="1"/>
  <c r="B181" i="11" s="1"/>
  <c r="C181" i="11" s="1"/>
  <c r="C181" i="81"/>
  <c r="D182" i="81"/>
  <c r="A286" i="11"/>
  <c r="A286" i="9"/>
  <c r="Q183" i="9" l="1"/>
  <c r="R183" i="9" s="1"/>
  <c r="S183" i="9" s="1"/>
  <c r="T183" i="9" s="1"/>
  <c r="B181" i="9"/>
  <c r="C181" i="9" s="1"/>
  <c r="D181" i="9" s="1"/>
  <c r="E180" i="9"/>
  <c r="F180" i="9" s="1"/>
  <c r="G180" i="9" s="1"/>
  <c r="H180" i="9" s="1"/>
  <c r="I180" i="9" s="1"/>
  <c r="P184" i="11"/>
  <c r="Q184" i="11"/>
  <c r="M185" i="9"/>
  <c r="N185" i="9" s="1"/>
  <c r="N185" i="11"/>
  <c r="O185" i="11" s="1"/>
  <c r="R183" i="11"/>
  <c r="S183" i="11" s="1"/>
  <c r="T183" i="11" s="1"/>
  <c r="U183" i="11" s="1"/>
  <c r="O184" i="9"/>
  <c r="P184" i="9"/>
  <c r="L187" i="81"/>
  <c r="K186" i="81"/>
  <c r="M186" i="81" s="1"/>
  <c r="N186" i="81" s="1"/>
  <c r="O186" i="81" s="1"/>
  <c r="J186" i="81" s="1"/>
  <c r="D181" i="11"/>
  <c r="E181" i="11"/>
  <c r="J179" i="11"/>
  <c r="F180" i="11"/>
  <c r="E181" i="81"/>
  <c r="F181" i="81" s="1"/>
  <c r="G181" i="81" s="1"/>
  <c r="B181" i="81" s="1"/>
  <c r="B182" i="11" s="1"/>
  <c r="C182" i="11" s="1"/>
  <c r="C182" i="81"/>
  <c r="D183" i="81"/>
  <c r="A287" i="11"/>
  <c r="A287" i="9"/>
  <c r="Q184" i="9" l="1"/>
  <c r="R184" i="9" s="1"/>
  <c r="S184" i="9" s="1"/>
  <c r="T184" i="9" s="1"/>
  <c r="E181" i="9"/>
  <c r="F181" i="9" s="1"/>
  <c r="G181" i="9" s="1"/>
  <c r="H181" i="9" s="1"/>
  <c r="I181" i="9" s="1"/>
  <c r="B182" i="9"/>
  <c r="C182" i="9" s="1"/>
  <c r="D182" i="9" s="1"/>
  <c r="F181" i="11"/>
  <c r="G181" i="11" s="1"/>
  <c r="H181" i="11" s="1"/>
  <c r="P185" i="9"/>
  <c r="O185" i="9"/>
  <c r="N186" i="11"/>
  <c r="O186" i="11" s="1"/>
  <c r="M186" i="9"/>
  <c r="N186" i="9" s="1"/>
  <c r="P185" i="11"/>
  <c r="Q185" i="11"/>
  <c r="R184" i="11"/>
  <c r="S184" i="11" s="1"/>
  <c r="T184" i="11" s="1"/>
  <c r="U184" i="11" s="1"/>
  <c r="K187" i="81"/>
  <c r="M187" i="81" s="1"/>
  <c r="N187" i="81" s="1"/>
  <c r="O187" i="81" s="1"/>
  <c r="J187" i="81" s="1"/>
  <c r="L188" i="81"/>
  <c r="E182" i="11"/>
  <c r="D182" i="11"/>
  <c r="G180" i="11"/>
  <c r="H180" i="11" s="1"/>
  <c r="I180" i="11" s="1"/>
  <c r="E182" i="81"/>
  <c r="F182" i="81" s="1"/>
  <c r="G182" i="81" s="1"/>
  <c r="B182" i="81" s="1"/>
  <c r="B183" i="11" s="1"/>
  <c r="C183" i="11" s="1"/>
  <c r="C183" i="81"/>
  <c r="D184" i="81"/>
  <c r="A288" i="11"/>
  <c r="A288" i="9"/>
  <c r="Q185" i="9" l="1"/>
  <c r="R185" i="9" s="1"/>
  <c r="S185" i="9" s="1"/>
  <c r="T185" i="9" s="1"/>
  <c r="R185" i="11"/>
  <c r="S185" i="11" s="1"/>
  <c r="T185" i="11" s="1"/>
  <c r="U185" i="11" s="1"/>
  <c r="B183" i="9"/>
  <c r="C183" i="9" s="1"/>
  <c r="D183" i="9" s="1"/>
  <c r="E182" i="9"/>
  <c r="F182" i="9" s="1"/>
  <c r="G182" i="9" s="1"/>
  <c r="H182" i="9" s="1"/>
  <c r="I182" i="9" s="1"/>
  <c r="Q186" i="11"/>
  <c r="P186" i="11"/>
  <c r="M187" i="9"/>
  <c r="N187" i="9" s="1"/>
  <c r="N187" i="11"/>
  <c r="O187" i="11" s="1"/>
  <c r="O186" i="9"/>
  <c r="P186" i="9"/>
  <c r="K188" i="81"/>
  <c r="M188" i="81" s="1"/>
  <c r="N188" i="81" s="1"/>
  <c r="O188" i="81" s="1"/>
  <c r="J188" i="81" s="1"/>
  <c r="L189" i="81"/>
  <c r="D183" i="11"/>
  <c r="E183" i="11"/>
  <c r="J180" i="11"/>
  <c r="I181" i="11"/>
  <c r="F182" i="11"/>
  <c r="E183" i="81"/>
  <c r="F183" i="81" s="1"/>
  <c r="G183" i="81" s="1"/>
  <c r="B183" i="81" s="1"/>
  <c r="B184" i="11" s="1"/>
  <c r="C184" i="11" s="1"/>
  <c r="C184" i="81"/>
  <c r="D185" i="81"/>
  <c r="A289" i="11"/>
  <c r="A289" i="9"/>
  <c r="Q186" i="9" l="1"/>
  <c r="R186" i="9" s="1"/>
  <c r="S186" i="9" s="1"/>
  <c r="T186" i="9" s="1"/>
  <c r="R186" i="11"/>
  <c r="S186" i="11" s="1"/>
  <c r="T186" i="11" s="1"/>
  <c r="U186" i="11" s="1"/>
  <c r="E183" i="9"/>
  <c r="F183" i="9" s="1"/>
  <c r="G183" i="9" s="1"/>
  <c r="H183" i="9" s="1"/>
  <c r="I183" i="9" s="1"/>
  <c r="B184" i="9"/>
  <c r="C184" i="9" s="1"/>
  <c r="E184" i="9" s="1"/>
  <c r="P187" i="9"/>
  <c r="O187" i="9"/>
  <c r="Q187" i="9" s="1"/>
  <c r="R187" i="9" s="1"/>
  <c r="S187" i="9" s="1"/>
  <c r="N188" i="11"/>
  <c r="O188" i="11" s="1"/>
  <c r="M188" i="9"/>
  <c r="N188" i="9" s="1"/>
  <c r="P187" i="11"/>
  <c r="Q187" i="11"/>
  <c r="K189" i="81"/>
  <c r="M189" i="81" s="1"/>
  <c r="N189" i="81" s="1"/>
  <c r="O189" i="81" s="1"/>
  <c r="J189" i="81" s="1"/>
  <c r="L190" i="81"/>
  <c r="E184" i="11"/>
  <c r="D184" i="11"/>
  <c r="F183" i="11"/>
  <c r="G182" i="11"/>
  <c r="H182" i="11" s="1"/>
  <c r="I182" i="11" s="1"/>
  <c r="J181" i="11"/>
  <c r="E184" i="81"/>
  <c r="F184" i="81" s="1"/>
  <c r="G184" i="81" s="1"/>
  <c r="B184" i="81" s="1"/>
  <c r="B185" i="11" s="1"/>
  <c r="C185" i="11" s="1"/>
  <c r="C185" i="81"/>
  <c r="D186" i="81"/>
  <c r="A290" i="11"/>
  <c r="A290" i="9"/>
  <c r="R187" i="11" l="1"/>
  <c r="S187" i="11" s="1"/>
  <c r="T187" i="11" s="1"/>
  <c r="U187" i="11" s="1"/>
  <c r="T187" i="9"/>
  <c r="F184" i="11"/>
  <c r="G184" i="11" s="1"/>
  <c r="H184" i="11" s="1"/>
  <c r="D184" i="9"/>
  <c r="F184" i="9" s="1"/>
  <c r="G184" i="9" s="1"/>
  <c r="H184" i="9" s="1"/>
  <c r="I184" i="9" s="1"/>
  <c r="B185" i="9"/>
  <c r="C185" i="9" s="1"/>
  <c r="P188" i="11"/>
  <c r="Q188" i="11"/>
  <c r="N189" i="11"/>
  <c r="O189" i="11" s="1"/>
  <c r="M189" i="9"/>
  <c r="N189" i="9" s="1"/>
  <c r="O188" i="9"/>
  <c r="P188" i="9"/>
  <c r="L191" i="81"/>
  <c r="K190" i="81"/>
  <c r="M190" i="81" s="1"/>
  <c r="N190" i="81" s="1"/>
  <c r="O190" i="81" s="1"/>
  <c r="J190" i="81" s="1"/>
  <c r="D185" i="11"/>
  <c r="E185" i="11"/>
  <c r="J182" i="11"/>
  <c r="G183" i="11"/>
  <c r="H183" i="11" s="1"/>
  <c r="I183" i="11" s="1"/>
  <c r="E185" i="81"/>
  <c r="F185" i="81" s="1"/>
  <c r="G185" i="81" s="1"/>
  <c r="B185" i="81" s="1"/>
  <c r="B186" i="11" s="1"/>
  <c r="C186" i="11" s="1"/>
  <c r="C186" i="81"/>
  <c r="D187" i="81"/>
  <c r="A291" i="11"/>
  <c r="A291" i="9"/>
  <c r="B186" i="9" l="1"/>
  <c r="C186" i="9" s="1"/>
  <c r="I184" i="11"/>
  <c r="J184" i="11" s="1"/>
  <c r="D185" i="9"/>
  <c r="E185" i="9"/>
  <c r="Q189" i="11"/>
  <c r="P189" i="11"/>
  <c r="M190" i="9"/>
  <c r="N190" i="9" s="1"/>
  <c r="N190" i="11"/>
  <c r="O190" i="11" s="1"/>
  <c r="Q188" i="9"/>
  <c r="R188" i="9" s="1"/>
  <c r="S188" i="9" s="1"/>
  <c r="T188" i="9" s="1"/>
  <c r="P189" i="9"/>
  <c r="O189" i="9"/>
  <c r="R188" i="11"/>
  <c r="S188" i="11" s="1"/>
  <c r="T188" i="11" s="1"/>
  <c r="U188" i="11" s="1"/>
  <c r="K191" i="81"/>
  <c r="M191" i="81" s="1"/>
  <c r="N191" i="81" s="1"/>
  <c r="O191" i="81" s="1"/>
  <c r="J191" i="81" s="1"/>
  <c r="L192" i="81"/>
  <c r="D186" i="11"/>
  <c r="E186" i="11"/>
  <c r="F185" i="11"/>
  <c r="J183" i="11"/>
  <c r="E186" i="81"/>
  <c r="F186" i="81" s="1"/>
  <c r="G186" i="81" s="1"/>
  <c r="B186" i="81" s="1"/>
  <c r="B187" i="11" s="1"/>
  <c r="C187" i="11" s="1"/>
  <c r="C187" i="81"/>
  <c r="D188" i="81"/>
  <c r="A292" i="11"/>
  <c r="A292" i="9"/>
  <c r="Q189" i="9" l="1"/>
  <c r="R189" i="9" s="1"/>
  <c r="S189" i="9" s="1"/>
  <c r="T189" i="9" s="1"/>
  <c r="F185" i="9"/>
  <c r="G185" i="9" s="1"/>
  <c r="H185" i="9" s="1"/>
  <c r="I185" i="9" s="1"/>
  <c r="B187" i="9"/>
  <c r="C187" i="9" s="1"/>
  <c r="D187" i="9" s="1"/>
  <c r="D186" i="9"/>
  <c r="E186" i="9"/>
  <c r="P190" i="9"/>
  <c r="O190" i="9"/>
  <c r="N191" i="11"/>
  <c r="O191" i="11" s="1"/>
  <c r="M191" i="9"/>
  <c r="N191" i="9" s="1"/>
  <c r="R189" i="11"/>
  <c r="S189" i="11" s="1"/>
  <c r="T189" i="11" s="1"/>
  <c r="U189" i="11" s="1"/>
  <c r="Q190" i="11"/>
  <c r="P190" i="11"/>
  <c r="K192" i="81"/>
  <c r="M192" i="81" s="1"/>
  <c r="N192" i="81" s="1"/>
  <c r="O192" i="81" s="1"/>
  <c r="J192" i="81" s="1"/>
  <c r="L193" i="81"/>
  <c r="D187" i="11"/>
  <c r="E187" i="11"/>
  <c r="F186" i="11"/>
  <c r="G185" i="11"/>
  <c r="H185" i="11" s="1"/>
  <c r="I185" i="11" s="1"/>
  <c r="E187" i="81"/>
  <c r="F187" i="81" s="1"/>
  <c r="G187" i="81" s="1"/>
  <c r="B187" i="81" s="1"/>
  <c r="B188" i="11" s="1"/>
  <c r="C188" i="11" s="1"/>
  <c r="C188" i="81"/>
  <c r="D189" i="81"/>
  <c r="A293" i="11"/>
  <c r="A293" i="9"/>
  <c r="Q190" i="9" l="1"/>
  <c r="R190" i="9" s="1"/>
  <c r="S190" i="9" s="1"/>
  <c r="T190" i="9" s="1"/>
  <c r="E187" i="9"/>
  <c r="F187" i="9" s="1"/>
  <c r="G187" i="9" s="1"/>
  <c r="H187" i="9" s="1"/>
  <c r="I187" i="9" s="1"/>
  <c r="F186" i="9"/>
  <c r="G186" i="9" s="1"/>
  <c r="H186" i="9" s="1"/>
  <c r="I186" i="9" s="1"/>
  <c r="B188" i="9"/>
  <c r="C188" i="9" s="1"/>
  <c r="F187" i="11"/>
  <c r="G187" i="11" s="1"/>
  <c r="H187" i="11" s="1"/>
  <c r="M192" i="9"/>
  <c r="N192" i="9" s="1"/>
  <c r="N192" i="11"/>
  <c r="O192" i="11" s="1"/>
  <c r="O191" i="9"/>
  <c r="Q191" i="9" s="1"/>
  <c r="R191" i="9" s="1"/>
  <c r="S191" i="9" s="1"/>
  <c r="P191" i="9"/>
  <c r="R190" i="11"/>
  <c r="S190" i="11" s="1"/>
  <c r="T190" i="11" s="1"/>
  <c r="U190" i="11" s="1"/>
  <c r="Q191" i="11"/>
  <c r="P191" i="11"/>
  <c r="R191" i="11" s="1"/>
  <c r="S191" i="11" s="1"/>
  <c r="T191" i="11" s="1"/>
  <c r="K193" i="81"/>
  <c r="M193" i="81" s="1"/>
  <c r="N193" i="81" s="1"/>
  <c r="O193" i="81" s="1"/>
  <c r="J193" i="81" s="1"/>
  <c r="L194" i="81"/>
  <c r="D188" i="11"/>
  <c r="E188" i="11"/>
  <c r="J185" i="11"/>
  <c r="G186" i="11"/>
  <c r="H186" i="11" s="1"/>
  <c r="I186" i="11" s="1"/>
  <c r="E188" i="81"/>
  <c r="F188" i="81" s="1"/>
  <c r="G188" i="81" s="1"/>
  <c r="B188" i="81" s="1"/>
  <c r="B189" i="11" s="1"/>
  <c r="C189" i="11" s="1"/>
  <c r="C189" i="81"/>
  <c r="D190" i="81"/>
  <c r="A294" i="11"/>
  <c r="A294" i="9"/>
  <c r="U191" i="11" l="1"/>
  <c r="T191" i="9"/>
  <c r="B189" i="9"/>
  <c r="C189" i="9" s="1"/>
  <c r="D189" i="9" s="1"/>
  <c r="I187" i="11"/>
  <c r="J187" i="11" s="1"/>
  <c r="D188" i="9"/>
  <c r="E188" i="9"/>
  <c r="Q192" i="11"/>
  <c r="P192" i="11"/>
  <c r="O192" i="9"/>
  <c r="P192" i="9"/>
  <c r="M193" i="9"/>
  <c r="N193" i="9" s="1"/>
  <c r="N193" i="11"/>
  <c r="O193" i="11" s="1"/>
  <c r="L195" i="81"/>
  <c r="K194" i="81"/>
  <c r="M194" i="81" s="1"/>
  <c r="N194" i="81" s="1"/>
  <c r="O194" i="81" s="1"/>
  <c r="J194" i="81" s="1"/>
  <c r="D189" i="11"/>
  <c r="E189" i="11"/>
  <c r="J186" i="11"/>
  <c r="F188" i="11"/>
  <c r="E189" i="81"/>
  <c r="F189" i="81" s="1"/>
  <c r="G189" i="81" s="1"/>
  <c r="B189" i="81" s="1"/>
  <c r="B190" i="11" s="1"/>
  <c r="C190" i="11" s="1"/>
  <c r="C190" i="81"/>
  <c r="D191" i="81"/>
  <c r="A295" i="11"/>
  <c r="A295" i="9"/>
  <c r="E189" i="9" l="1"/>
  <c r="F189" i="9" s="1"/>
  <c r="G189" i="9" s="1"/>
  <c r="H189" i="9" s="1"/>
  <c r="I189" i="9" s="1"/>
  <c r="F188" i="9"/>
  <c r="G188" i="9" s="1"/>
  <c r="H188" i="9" s="1"/>
  <c r="I188" i="9" s="1"/>
  <c r="B190" i="9"/>
  <c r="C190" i="9" s="1"/>
  <c r="D190" i="9" s="1"/>
  <c r="P193" i="11"/>
  <c r="Q193" i="11"/>
  <c r="Q192" i="9"/>
  <c r="R192" i="9" s="1"/>
  <c r="S192" i="9" s="1"/>
  <c r="T192" i="9" s="1"/>
  <c r="O193" i="9"/>
  <c r="P193" i="9"/>
  <c r="R192" i="11"/>
  <c r="S192" i="11" s="1"/>
  <c r="T192" i="11" s="1"/>
  <c r="U192" i="11" s="1"/>
  <c r="N194" i="11"/>
  <c r="O194" i="11" s="1"/>
  <c r="M194" i="9"/>
  <c r="N194" i="9" s="1"/>
  <c r="K195" i="81"/>
  <c r="M195" i="81" s="1"/>
  <c r="N195" i="81" s="1"/>
  <c r="O195" i="81" s="1"/>
  <c r="J195" i="81" s="1"/>
  <c r="L196" i="81"/>
  <c r="D190" i="11"/>
  <c r="E190" i="11"/>
  <c r="F189" i="11"/>
  <c r="G188" i="11"/>
  <c r="H188" i="11" s="1"/>
  <c r="I188" i="11" s="1"/>
  <c r="E190" i="81"/>
  <c r="F190" i="81" s="1"/>
  <c r="G190" i="81" s="1"/>
  <c r="B190" i="81" s="1"/>
  <c r="B191" i="11" s="1"/>
  <c r="C191" i="11" s="1"/>
  <c r="C191" i="81"/>
  <c r="D192" i="81"/>
  <c r="A296" i="11"/>
  <c r="A296" i="9"/>
  <c r="Q193" i="9" l="1"/>
  <c r="R193" i="9" s="1"/>
  <c r="S193" i="9" s="1"/>
  <c r="T193" i="9" s="1"/>
  <c r="B191" i="9"/>
  <c r="C191" i="9" s="1"/>
  <c r="D191" i="9" s="1"/>
  <c r="F190" i="11"/>
  <c r="G190" i="11" s="1"/>
  <c r="H190" i="11" s="1"/>
  <c r="E190" i="9"/>
  <c r="F190" i="9" s="1"/>
  <c r="G190" i="9" s="1"/>
  <c r="H190" i="9" s="1"/>
  <c r="I190" i="9" s="1"/>
  <c r="P194" i="11"/>
  <c r="Q194" i="11"/>
  <c r="M195" i="9"/>
  <c r="N195" i="9" s="1"/>
  <c r="N195" i="11"/>
  <c r="O195" i="11" s="1"/>
  <c r="P194" i="9"/>
  <c r="O194" i="9"/>
  <c r="R193" i="11"/>
  <c r="S193" i="11" s="1"/>
  <c r="T193" i="11" s="1"/>
  <c r="U193" i="11" s="1"/>
  <c r="K196" i="81"/>
  <c r="M196" i="81" s="1"/>
  <c r="N196" i="81" s="1"/>
  <c r="O196" i="81" s="1"/>
  <c r="J196" i="81" s="1"/>
  <c r="L197" i="81"/>
  <c r="D191" i="11"/>
  <c r="E191" i="11"/>
  <c r="J188" i="11"/>
  <c r="G189" i="11"/>
  <c r="H189" i="11" s="1"/>
  <c r="I189" i="11" s="1"/>
  <c r="E191" i="81"/>
  <c r="F191" i="81" s="1"/>
  <c r="G191" i="81" s="1"/>
  <c r="B191" i="81" s="1"/>
  <c r="B192" i="11" s="1"/>
  <c r="C192" i="11" s="1"/>
  <c r="C192" i="81"/>
  <c r="D193" i="81"/>
  <c r="A297" i="11"/>
  <c r="A297" i="9"/>
  <c r="Q194" i="9" l="1"/>
  <c r="R194" i="9" s="1"/>
  <c r="S194" i="9" s="1"/>
  <c r="T194" i="9" s="1"/>
  <c r="F191" i="11"/>
  <c r="G191" i="11" s="1"/>
  <c r="H191" i="11" s="1"/>
  <c r="B192" i="9"/>
  <c r="C192" i="9" s="1"/>
  <c r="D192" i="9" s="1"/>
  <c r="E191" i="9"/>
  <c r="F191" i="9" s="1"/>
  <c r="G191" i="9" s="1"/>
  <c r="H191" i="9" s="1"/>
  <c r="I191" i="9" s="1"/>
  <c r="O195" i="9"/>
  <c r="P195" i="9"/>
  <c r="M196" i="9"/>
  <c r="N196" i="9" s="1"/>
  <c r="N196" i="11"/>
  <c r="O196" i="11" s="1"/>
  <c r="Q195" i="11"/>
  <c r="P195" i="11"/>
  <c r="R194" i="11"/>
  <c r="S194" i="11" s="1"/>
  <c r="T194" i="11" s="1"/>
  <c r="U194" i="11" s="1"/>
  <c r="K197" i="81"/>
  <c r="M197" i="81" s="1"/>
  <c r="N197" i="81" s="1"/>
  <c r="O197" i="81" s="1"/>
  <c r="J197" i="81" s="1"/>
  <c r="L198" i="81"/>
  <c r="D192" i="11"/>
  <c r="E192" i="11"/>
  <c r="I190" i="11"/>
  <c r="J189" i="11"/>
  <c r="E192" i="81"/>
  <c r="F192" i="81" s="1"/>
  <c r="G192" i="81" s="1"/>
  <c r="B192" i="81" s="1"/>
  <c r="B193" i="11" s="1"/>
  <c r="C193" i="11" s="1"/>
  <c r="C193" i="81"/>
  <c r="D194" i="81"/>
  <c r="A298" i="11"/>
  <c r="A298" i="9"/>
  <c r="Q195" i="9" l="1"/>
  <c r="R195" i="9" s="1"/>
  <c r="S195" i="9" s="1"/>
  <c r="T195" i="9" s="1"/>
  <c r="R195" i="11"/>
  <c r="S195" i="11" s="1"/>
  <c r="T195" i="11" s="1"/>
  <c r="U195" i="11" s="1"/>
  <c r="I191" i="11"/>
  <c r="J191" i="11" s="1"/>
  <c r="E192" i="9"/>
  <c r="F192" i="9" s="1"/>
  <c r="G192" i="9" s="1"/>
  <c r="H192" i="9" s="1"/>
  <c r="I192" i="9" s="1"/>
  <c r="B193" i="9"/>
  <c r="C193" i="9" s="1"/>
  <c r="P196" i="9"/>
  <c r="O196" i="9"/>
  <c r="M197" i="9"/>
  <c r="N197" i="9" s="1"/>
  <c r="N197" i="11"/>
  <c r="O197" i="11" s="1"/>
  <c r="P196" i="11"/>
  <c r="Q196" i="11"/>
  <c r="L199" i="81"/>
  <c r="K198" i="81"/>
  <c r="M198" i="81" s="1"/>
  <c r="N198" i="81" s="1"/>
  <c r="O198" i="81" s="1"/>
  <c r="J198" i="81" s="1"/>
  <c r="D193" i="11"/>
  <c r="E193" i="11"/>
  <c r="F192" i="11"/>
  <c r="J190" i="11"/>
  <c r="E193" i="81"/>
  <c r="F193" i="81" s="1"/>
  <c r="G193" i="81" s="1"/>
  <c r="B193" i="81" s="1"/>
  <c r="B194" i="11" s="1"/>
  <c r="C194" i="11" s="1"/>
  <c r="C194" i="81"/>
  <c r="D195" i="81"/>
  <c r="A299" i="11"/>
  <c r="A299" i="9"/>
  <c r="Q196" i="9" l="1"/>
  <c r="R196" i="9" s="1"/>
  <c r="S196" i="9" s="1"/>
  <c r="T196" i="9" s="1"/>
  <c r="R196" i="11"/>
  <c r="S196" i="11" s="1"/>
  <c r="T196" i="11" s="1"/>
  <c r="U196" i="11" s="1"/>
  <c r="B194" i="9"/>
  <c r="C194" i="9" s="1"/>
  <c r="D194" i="9" s="1"/>
  <c r="D193" i="9"/>
  <c r="E193" i="9"/>
  <c r="O197" i="9"/>
  <c r="P197" i="9"/>
  <c r="M198" i="9"/>
  <c r="N198" i="9" s="1"/>
  <c r="N198" i="11"/>
  <c r="O198" i="11" s="1"/>
  <c r="P197" i="11"/>
  <c r="Q197" i="11"/>
  <c r="K199" i="81"/>
  <c r="M199" i="81" s="1"/>
  <c r="N199" i="81" s="1"/>
  <c r="O199" i="81" s="1"/>
  <c r="J199" i="81" s="1"/>
  <c r="L200" i="81"/>
  <c r="D194" i="11"/>
  <c r="E194" i="11"/>
  <c r="F193" i="11"/>
  <c r="G192" i="11"/>
  <c r="H192" i="11" s="1"/>
  <c r="I192" i="11" s="1"/>
  <c r="E194" i="81"/>
  <c r="F194" i="81" s="1"/>
  <c r="G194" i="81" s="1"/>
  <c r="B194" i="81" s="1"/>
  <c r="B195" i="11" s="1"/>
  <c r="C195" i="11" s="1"/>
  <c r="C195" i="81"/>
  <c r="D196" i="81"/>
  <c r="A300" i="11"/>
  <c r="A300" i="9"/>
  <c r="Q197" i="9" l="1"/>
  <c r="R197" i="9" s="1"/>
  <c r="S197" i="9" s="1"/>
  <c r="T197" i="9" s="1"/>
  <c r="F193" i="9"/>
  <c r="G193" i="9" s="1"/>
  <c r="H193" i="9" s="1"/>
  <c r="I193" i="9" s="1"/>
  <c r="E194" i="9"/>
  <c r="F194" i="9" s="1"/>
  <c r="G194" i="9" s="1"/>
  <c r="H194" i="9" s="1"/>
  <c r="I194" i="9" s="1"/>
  <c r="B195" i="9"/>
  <c r="C195" i="9" s="1"/>
  <c r="P198" i="9"/>
  <c r="O198" i="9"/>
  <c r="N199" i="11"/>
  <c r="O199" i="11" s="1"/>
  <c r="M199" i="9"/>
  <c r="N199" i="9" s="1"/>
  <c r="R197" i="11"/>
  <c r="S197" i="11" s="1"/>
  <c r="T197" i="11" s="1"/>
  <c r="U197" i="11" s="1"/>
  <c r="Q198" i="11"/>
  <c r="P198" i="11"/>
  <c r="K200" i="81"/>
  <c r="M200" i="81" s="1"/>
  <c r="N200" i="81" s="1"/>
  <c r="O200" i="81" s="1"/>
  <c r="J200" i="81" s="1"/>
  <c r="L201" i="81"/>
  <c r="E195" i="11"/>
  <c r="D195" i="11"/>
  <c r="J192" i="11"/>
  <c r="F194" i="11"/>
  <c r="G193" i="11"/>
  <c r="H193" i="11" s="1"/>
  <c r="I193" i="11" s="1"/>
  <c r="E195" i="81"/>
  <c r="F195" i="81" s="1"/>
  <c r="G195" i="81" s="1"/>
  <c r="B195" i="81" s="1"/>
  <c r="B196" i="11" s="1"/>
  <c r="C196" i="11" s="1"/>
  <c r="C196" i="81"/>
  <c r="D197" i="81"/>
  <c r="A301" i="11"/>
  <c r="A301" i="9"/>
  <c r="R198" i="11" l="1"/>
  <c r="S198" i="11" s="1"/>
  <c r="T198" i="11" s="1"/>
  <c r="U198" i="11" s="1"/>
  <c r="Q198" i="9"/>
  <c r="R198" i="9" s="1"/>
  <c r="S198" i="9" s="1"/>
  <c r="T198" i="9" s="1"/>
  <c r="B196" i="9"/>
  <c r="C196" i="9" s="1"/>
  <c r="D196" i="9" s="1"/>
  <c r="F195" i="11"/>
  <c r="G195" i="11" s="1"/>
  <c r="H195" i="11" s="1"/>
  <c r="D195" i="9"/>
  <c r="E195" i="9"/>
  <c r="P199" i="11"/>
  <c r="Q199" i="11"/>
  <c r="M200" i="9"/>
  <c r="N200" i="9" s="1"/>
  <c r="N200" i="11"/>
  <c r="O200" i="11" s="1"/>
  <c r="O199" i="9"/>
  <c r="P199" i="9"/>
  <c r="K201" i="81"/>
  <c r="M201" i="81" s="1"/>
  <c r="N201" i="81" s="1"/>
  <c r="O201" i="81" s="1"/>
  <c r="J201" i="81" s="1"/>
  <c r="L202" i="81"/>
  <c r="E196" i="11"/>
  <c r="D196" i="11"/>
  <c r="J193" i="11"/>
  <c r="G194" i="11"/>
  <c r="H194" i="11" s="1"/>
  <c r="I194" i="11" s="1"/>
  <c r="E196" i="81"/>
  <c r="F196" i="81" s="1"/>
  <c r="G196" i="81" s="1"/>
  <c r="B196" i="81" s="1"/>
  <c r="B197" i="11" s="1"/>
  <c r="C197" i="11" s="1"/>
  <c r="C197" i="81"/>
  <c r="D198" i="81"/>
  <c r="A302" i="11"/>
  <c r="A302" i="9"/>
  <c r="E196" i="9" l="1"/>
  <c r="F196" i="9" s="1"/>
  <c r="G196" i="9" s="1"/>
  <c r="H196" i="9" s="1"/>
  <c r="I196" i="9" s="1"/>
  <c r="F196" i="11"/>
  <c r="G196" i="11" s="1"/>
  <c r="H196" i="11" s="1"/>
  <c r="F195" i="9"/>
  <c r="G195" i="9" s="1"/>
  <c r="H195" i="9" s="1"/>
  <c r="I195" i="9" s="1"/>
  <c r="B197" i="9"/>
  <c r="C197" i="9" s="1"/>
  <c r="D197" i="9" s="1"/>
  <c r="P200" i="9"/>
  <c r="O200" i="9"/>
  <c r="Q200" i="9" s="1"/>
  <c r="R200" i="9" s="1"/>
  <c r="S200" i="9" s="1"/>
  <c r="M201" i="9"/>
  <c r="N201" i="9" s="1"/>
  <c r="N201" i="11"/>
  <c r="O201" i="11" s="1"/>
  <c r="Q199" i="9"/>
  <c r="R199" i="9" s="1"/>
  <c r="S199" i="9" s="1"/>
  <c r="T199" i="9" s="1"/>
  <c r="Q200" i="11"/>
  <c r="P200" i="11"/>
  <c r="R199" i="11"/>
  <c r="S199" i="11" s="1"/>
  <c r="T199" i="11" s="1"/>
  <c r="U199" i="11" s="1"/>
  <c r="L203" i="81"/>
  <c r="K202" i="81"/>
  <c r="M202" i="81" s="1"/>
  <c r="N202" i="81" s="1"/>
  <c r="O202" i="81" s="1"/>
  <c r="J202" i="81" s="1"/>
  <c r="D197" i="11"/>
  <c r="E197" i="11"/>
  <c r="I195" i="11"/>
  <c r="J194" i="11"/>
  <c r="E197" i="81"/>
  <c r="F197" i="81" s="1"/>
  <c r="G197" i="81" s="1"/>
  <c r="B197" i="81" s="1"/>
  <c r="B198" i="11" s="1"/>
  <c r="C198" i="11" s="1"/>
  <c r="C198" i="81"/>
  <c r="D199" i="81"/>
  <c r="A303" i="11"/>
  <c r="A303" i="9"/>
  <c r="R200" i="11" l="1"/>
  <c r="S200" i="11" s="1"/>
  <c r="T200" i="11" s="1"/>
  <c r="U200" i="11" s="1"/>
  <c r="I196" i="11"/>
  <c r="J196" i="11" s="1"/>
  <c r="T200" i="9"/>
  <c r="B198" i="9"/>
  <c r="C198" i="9" s="1"/>
  <c r="D198" i="9" s="1"/>
  <c r="E197" i="9"/>
  <c r="F197" i="9" s="1"/>
  <c r="G197" i="9" s="1"/>
  <c r="H197" i="9" s="1"/>
  <c r="I197" i="9" s="1"/>
  <c r="O201" i="9"/>
  <c r="P201" i="9"/>
  <c r="M202" i="9"/>
  <c r="N202" i="9" s="1"/>
  <c r="N202" i="11"/>
  <c r="O202" i="11" s="1"/>
  <c r="P201" i="11"/>
  <c r="Q201" i="11"/>
  <c r="K203" i="81"/>
  <c r="M203" i="81" s="1"/>
  <c r="N203" i="81" s="1"/>
  <c r="O203" i="81" s="1"/>
  <c r="J203" i="81" s="1"/>
  <c r="L204" i="81"/>
  <c r="D198" i="11"/>
  <c r="E198" i="11"/>
  <c r="F197" i="11"/>
  <c r="J195" i="11"/>
  <c r="E198" i="81"/>
  <c r="F198" i="81" s="1"/>
  <c r="G198" i="81" s="1"/>
  <c r="B198" i="81" s="1"/>
  <c r="B199" i="11" s="1"/>
  <c r="C199" i="11" s="1"/>
  <c r="C199" i="81"/>
  <c r="D200" i="81"/>
  <c r="A304" i="11"/>
  <c r="A304" i="9"/>
  <c r="Q201" i="9" l="1"/>
  <c r="R201" i="9" s="1"/>
  <c r="S201" i="9" s="1"/>
  <c r="T201" i="9" s="1"/>
  <c r="E198" i="9"/>
  <c r="F198" i="9" s="1"/>
  <c r="G198" i="9" s="1"/>
  <c r="H198" i="9" s="1"/>
  <c r="I198" i="9" s="1"/>
  <c r="B199" i="9"/>
  <c r="C199" i="9" s="1"/>
  <c r="D199" i="9" s="1"/>
  <c r="O202" i="9"/>
  <c r="Q202" i="9" s="1"/>
  <c r="R202" i="9" s="1"/>
  <c r="S202" i="9" s="1"/>
  <c r="P202" i="9"/>
  <c r="N203" i="11"/>
  <c r="O203" i="11" s="1"/>
  <c r="M203" i="9"/>
  <c r="N203" i="9" s="1"/>
  <c r="R201" i="11"/>
  <c r="S201" i="11" s="1"/>
  <c r="T201" i="11" s="1"/>
  <c r="U201" i="11" s="1"/>
  <c r="Q202" i="11"/>
  <c r="P202" i="11"/>
  <c r="R202" i="11" s="1"/>
  <c r="S202" i="11" s="1"/>
  <c r="T202" i="11" s="1"/>
  <c r="K204" i="81"/>
  <c r="M204" i="81" s="1"/>
  <c r="N204" i="81" s="1"/>
  <c r="O204" i="81" s="1"/>
  <c r="J204" i="81" s="1"/>
  <c r="L205" i="81"/>
  <c r="D199" i="11"/>
  <c r="E199" i="11"/>
  <c r="G197" i="11"/>
  <c r="H197" i="11" s="1"/>
  <c r="I197" i="11" s="1"/>
  <c r="F198" i="11"/>
  <c r="E199" i="81"/>
  <c r="F199" i="81" s="1"/>
  <c r="G199" i="81" s="1"/>
  <c r="B199" i="81" s="1"/>
  <c r="B200" i="11" s="1"/>
  <c r="C200" i="11" s="1"/>
  <c r="C200" i="81"/>
  <c r="D201" i="81"/>
  <c r="A305" i="11"/>
  <c r="A305" i="9"/>
  <c r="T202" i="9" l="1"/>
  <c r="U202" i="11"/>
  <c r="E199" i="9"/>
  <c r="F199" i="9" s="1"/>
  <c r="G199" i="9" s="1"/>
  <c r="H199" i="9" s="1"/>
  <c r="I199" i="9" s="1"/>
  <c r="B200" i="9"/>
  <c r="C200" i="9" s="1"/>
  <c r="D200" i="9" s="1"/>
  <c r="Q203" i="11"/>
  <c r="P203" i="11"/>
  <c r="R203" i="11" s="1"/>
  <c r="S203" i="11" s="1"/>
  <c r="T203" i="11" s="1"/>
  <c r="M204" i="9"/>
  <c r="N204" i="9" s="1"/>
  <c r="N204" i="11"/>
  <c r="O204" i="11" s="1"/>
  <c r="O203" i="9"/>
  <c r="P203" i="9"/>
  <c r="K205" i="81"/>
  <c r="M205" i="81" s="1"/>
  <c r="N205" i="81" s="1"/>
  <c r="O205" i="81" s="1"/>
  <c r="J205" i="81" s="1"/>
  <c r="L206" i="81"/>
  <c r="D200" i="11"/>
  <c r="E200" i="11"/>
  <c r="J197" i="11"/>
  <c r="F199" i="11"/>
  <c r="G198" i="11"/>
  <c r="H198" i="11" s="1"/>
  <c r="I198" i="11" s="1"/>
  <c r="E200" i="81"/>
  <c r="F200" i="81" s="1"/>
  <c r="G200" i="81" s="1"/>
  <c r="B200" i="81" s="1"/>
  <c r="B201" i="11" s="1"/>
  <c r="C201" i="11" s="1"/>
  <c r="C201" i="81"/>
  <c r="D202" i="81"/>
  <c r="A306" i="11"/>
  <c r="A306" i="9"/>
  <c r="U203" i="11" l="1"/>
  <c r="Q203" i="9"/>
  <c r="R203" i="9" s="1"/>
  <c r="S203" i="9" s="1"/>
  <c r="T203" i="9" s="1"/>
  <c r="F200" i="11"/>
  <c r="G200" i="11" s="1"/>
  <c r="H200" i="11" s="1"/>
  <c r="B201" i="9"/>
  <c r="C201" i="9" s="1"/>
  <c r="D201" i="9" s="1"/>
  <c r="E200" i="9"/>
  <c r="F200" i="9" s="1"/>
  <c r="G200" i="9" s="1"/>
  <c r="H200" i="9" s="1"/>
  <c r="I200" i="9" s="1"/>
  <c r="P204" i="9"/>
  <c r="O204" i="9"/>
  <c r="N205" i="11"/>
  <c r="O205" i="11" s="1"/>
  <c r="M205" i="9"/>
  <c r="N205" i="9" s="1"/>
  <c r="P204" i="11"/>
  <c r="R204" i="11" s="1"/>
  <c r="S204" i="11" s="1"/>
  <c r="T204" i="11" s="1"/>
  <c r="Q204" i="11"/>
  <c r="L207" i="81"/>
  <c r="K206" i="81"/>
  <c r="M206" i="81" s="1"/>
  <c r="N206" i="81" s="1"/>
  <c r="O206" i="81" s="1"/>
  <c r="J206" i="81" s="1"/>
  <c r="D201" i="11"/>
  <c r="E201" i="11"/>
  <c r="J198" i="11"/>
  <c r="G199" i="11"/>
  <c r="H199" i="11" s="1"/>
  <c r="I199" i="11" s="1"/>
  <c r="E201" i="81"/>
  <c r="F201" i="81" s="1"/>
  <c r="G201" i="81" s="1"/>
  <c r="B201" i="81" s="1"/>
  <c r="B202" i="11" s="1"/>
  <c r="C202" i="11" s="1"/>
  <c r="C202" i="81"/>
  <c r="D203" i="81"/>
  <c r="A307" i="11"/>
  <c r="A307" i="9"/>
  <c r="Q204" i="9" l="1"/>
  <c r="R204" i="9" s="1"/>
  <c r="S204" i="9" s="1"/>
  <c r="T204" i="9" s="1"/>
  <c r="U204" i="11"/>
  <c r="E201" i="9"/>
  <c r="F201" i="9" s="1"/>
  <c r="G201" i="9" s="1"/>
  <c r="H201" i="9" s="1"/>
  <c r="I201" i="9" s="1"/>
  <c r="B202" i="9"/>
  <c r="C202" i="9" s="1"/>
  <c r="D202" i="9" s="1"/>
  <c r="F201" i="11"/>
  <c r="G201" i="11" s="1"/>
  <c r="H201" i="11" s="1"/>
  <c r="Q205" i="11"/>
  <c r="P205" i="11"/>
  <c r="N206" i="11"/>
  <c r="O206" i="11" s="1"/>
  <c r="M206" i="9"/>
  <c r="N206" i="9" s="1"/>
  <c r="O205" i="9"/>
  <c r="Q205" i="9" s="1"/>
  <c r="R205" i="9" s="1"/>
  <c r="S205" i="9" s="1"/>
  <c r="P205" i="9"/>
  <c r="K207" i="81"/>
  <c r="M207" i="81" s="1"/>
  <c r="N207" i="81" s="1"/>
  <c r="O207" i="81" s="1"/>
  <c r="J207" i="81" s="1"/>
  <c r="L208" i="81"/>
  <c r="D202" i="11"/>
  <c r="E202" i="11"/>
  <c r="J199" i="11"/>
  <c r="I200" i="11"/>
  <c r="E202" i="81"/>
  <c r="F202" i="81" s="1"/>
  <c r="G202" i="81" s="1"/>
  <c r="B202" i="81" s="1"/>
  <c r="B203" i="11" s="1"/>
  <c r="C203" i="11" s="1"/>
  <c r="C203" i="81"/>
  <c r="D204" i="81"/>
  <c r="A308" i="11"/>
  <c r="A308" i="9"/>
  <c r="T205" i="9" l="1"/>
  <c r="R205" i="11"/>
  <c r="S205" i="11" s="1"/>
  <c r="T205" i="11" s="1"/>
  <c r="U205" i="11" s="1"/>
  <c r="I201" i="11"/>
  <c r="J201" i="11" s="1"/>
  <c r="F202" i="11"/>
  <c r="G202" i="11" s="1"/>
  <c r="H202" i="11" s="1"/>
  <c r="I202" i="11" s="1"/>
  <c r="B203" i="9"/>
  <c r="C203" i="9" s="1"/>
  <c r="D203" i="9" s="1"/>
  <c r="E202" i="9"/>
  <c r="F202" i="9" s="1"/>
  <c r="G202" i="9" s="1"/>
  <c r="H202" i="9" s="1"/>
  <c r="I202" i="9" s="1"/>
  <c r="Q206" i="11"/>
  <c r="P206" i="11"/>
  <c r="M207" i="9"/>
  <c r="N207" i="9" s="1"/>
  <c r="N207" i="11"/>
  <c r="O207" i="11" s="1"/>
  <c r="P206" i="9"/>
  <c r="O206" i="9"/>
  <c r="K208" i="81"/>
  <c r="M208" i="81" s="1"/>
  <c r="N208" i="81" s="1"/>
  <c r="O208" i="81" s="1"/>
  <c r="J208" i="81" s="1"/>
  <c r="L209" i="81"/>
  <c r="E203" i="11"/>
  <c r="D203" i="11"/>
  <c r="J200" i="11"/>
  <c r="E203" i="81"/>
  <c r="F203" i="81" s="1"/>
  <c r="G203" i="81" s="1"/>
  <c r="B203" i="81" s="1"/>
  <c r="B204" i="11" s="1"/>
  <c r="C204" i="11" s="1"/>
  <c r="C204" i="81"/>
  <c r="D205" i="81"/>
  <c r="A309" i="11"/>
  <c r="A309" i="9"/>
  <c r="R206" i="11" l="1"/>
  <c r="S206" i="11" s="1"/>
  <c r="T206" i="11" s="1"/>
  <c r="U206" i="11" s="1"/>
  <c r="E203" i="9"/>
  <c r="F203" i="9" s="1"/>
  <c r="G203" i="9" s="1"/>
  <c r="H203" i="9" s="1"/>
  <c r="I203" i="9" s="1"/>
  <c r="B204" i="9"/>
  <c r="C204" i="9" s="1"/>
  <c r="D204" i="9" s="1"/>
  <c r="F203" i="11"/>
  <c r="G203" i="11" s="1"/>
  <c r="H203" i="11" s="1"/>
  <c r="I203" i="11" s="1"/>
  <c r="O207" i="9"/>
  <c r="P207" i="9"/>
  <c r="Q206" i="9"/>
  <c r="R206" i="9" s="1"/>
  <c r="S206" i="9" s="1"/>
  <c r="T206" i="9" s="1"/>
  <c r="M208" i="9"/>
  <c r="N208" i="9" s="1"/>
  <c r="N208" i="11"/>
  <c r="O208" i="11" s="1"/>
  <c r="Q207" i="11"/>
  <c r="P207" i="11"/>
  <c r="K209" i="81"/>
  <c r="M209" i="81" s="1"/>
  <c r="N209" i="81" s="1"/>
  <c r="O209" i="81" s="1"/>
  <c r="J209" i="81" s="1"/>
  <c r="L210" i="81"/>
  <c r="D204" i="11"/>
  <c r="E204" i="11"/>
  <c r="J202" i="11"/>
  <c r="E204" i="81"/>
  <c r="F204" i="81" s="1"/>
  <c r="G204" i="81" s="1"/>
  <c r="B204" i="81" s="1"/>
  <c r="B205" i="11" s="1"/>
  <c r="C205" i="11" s="1"/>
  <c r="C205" i="81"/>
  <c r="D206" i="81"/>
  <c r="A310" i="11"/>
  <c r="A310" i="9"/>
  <c r="E204" i="9" l="1"/>
  <c r="F204" i="9"/>
  <c r="G204" i="9" s="1"/>
  <c r="H204" i="9" s="1"/>
  <c r="B205" i="9"/>
  <c r="C205" i="9" s="1"/>
  <c r="D205" i="9" s="1"/>
  <c r="R207" i="11"/>
  <c r="S207" i="11" s="1"/>
  <c r="T207" i="11" s="1"/>
  <c r="U207" i="11" s="1"/>
  <c r="N209" i="11"/>
  <c r="O209" i="11" s="1"/>
  <c r="M209" i="9"/>
  <c r="N209" i="9" s="1"/>
  <c r="P208" i="11"/>
  <c r="R208" i="11" s="1"/>
  <c r="S208" i="11" s="1"/>
  <c r="T208" i="11" s="1"/>
  <c r="Q208" i="11"/>
  <c r="P208" i="9"/>
  <c r="O208" i="9"/>
  <c r="Q207" i="9"/>
  <c r="R207" i="9" s="1"/>
  <c r="S207" i="9" s="1"/>
  <c r="T207" i="9" s="1"/>
  <c r="L211" i="81"/>
  <c r="K210" i="81"/>
  <c r="M210" i="81" s="1"/>
  <c r="N210" i="81" s="1"/>
  <c r="O210" i="81" s="1"/>
  <c r="J210" i="81" s="1"/>
  <c r="D205" i="11"/>
  <c r="E205" i="11"/>
  <c r="J203" i="11"/>
  <c r="F204" i="11"/>
  <c r="E205" i="81"/>
  <c r="F205" i="81" s="1"/>
  <c r="G205" i="81" s="1"/>
  <c r="B205" i="81" s="1"/>
  <c r="B206" i="11" s="1"/>
  <c r="C206" i="11" s="1"/>
  <c r="C206" i="81"/>
  <c r="D207" i="81"/>
  <c r="A311" i="11"/>
  <c r="A311" i="9"/>
  <c r="I204" i="9" l="1"/>
  <c r="Q208" i="9"/>
  <c r="R208" i="9" s="1"/>
  <c r="S208" i="9" s="1"/>
  <c r="T208" i="9" s="1"/>
  <c r="U208" i="11"/>
  <c r="B206" i="9"/>
  <c r="C206" i="9" s="1"/>
  <c r="D206" i="9" s="1"/>
  <c r="E205" i="9"/>
  <c r="F205" i="9" s="1"/>
  <c r="G205" i="9" s="1"/>
  <c r="H205" i="9" s="1"/>
  <c r="I205" i="9" s="1"/>
  <c r="O209" i="9"/>
  <c r="P209" i="9"/>
  <c r="Q209" i="11"/>
  <c r="P209" i="11"/>
  <c r="N210" i="11"/>
  <c r="O210" i="11" s="1"/>
  <c r="M210" i="9"/>
  <c r="N210" i="9" s="1"/>
  <c r="K211" i="81"/>
  <c r="M211" i="81" s="1"/>
  <c r="N211" i="81" s="1"/>
  <c r="O211" i="81" s="1"/>
  <c r="J211" i="81" s="1"/>
  <c r="L212" i="81"/>
  <c r="E206" i="11"/>
  <c r="D206" i="11"/>
  <c r="F205" i="11"/>
  <c r="G205" i="11" s="1"/>
  <c r="H205" i="11" s="1"/>
  <c r="G204" i="11"/>
  <c r="H204" i="11" s="1"/>
  <c r="I204" i="11" s="1"/>
  <c r="E206" i="81"/>
  <c r="F206" i="81" s="1"/>
  <c r="G206" i="81" s="1"/>
  <c r="B206" i="81" s="1"/>
  <c r="B207" i="11" s="1"/>
  <c r="C207" i="11" s="1"/>
  <c r="C207" i="81"/>
  <c r="D208" i="81"/>
  <c r="A312" i="11"/>
  <c r="A312" i="9"/>
  <c r="E206" i="9" l="1"/>
  <c r="F206" i="9" s="1"/>
  <c r="G206" i="9" s="1"/>
  <c r="H206" i="9" s="1"/>
  <c r="I206" i="9" s="1"/>
  <c r="B207" i="9"/>
  <c r="C207" i="9" s="1"/>
  <c r="D207" i="9" s="1"/>
  <c r="I205" i="11"/>
  <c r="J205" i="11" s="1"/>
  <c r="R209" i="11"/>
  <c r="S209" i="11" s="1"/>
  <c r="T209" i="11" s="1"/>
  <c r="U209" i="11" s="1"/>
  <c r="P210" i="9"/>
  <c r="O210" i="9"/>
  <c r="Q210" i="9" s="1"/>
  <c r="R210" i="9" s="1"/>
  <c r="S210" i="9" s="1"/>
  <c r="Q210" i="11"/>
  <c r="P210" i="11"/>
  <c r="R210" i="11" s="1"/>
  <c r="S210" i="11" s="1"/>
  <c r="T210" i="11" s="1"/>
  <c r="M211" i="9"/>
  <c r="N211" i="9" s="1"/>
  <c r="N211" i="11"/>
  <c r="O211" i="11" s="1"/>
  <c r="Q209" i="9"/>
  <c r="R209" i="9" s="1"/>
  <c r="S209" i="9" s="1"/>
  <c r="T209" i="9" s="1"/>
  <c r="K212" i="81"/>
  <c r="M212" i="81" s="1"/>
  <c r="N212" i="81" s="1"/>
  <c r="O212" i="81" s="1"/>
  <c r="J212" i="81" s="1"/>
  <c r="L213" i="81"/>
  <c r="D207" i="11"/>
  <c r="E207" i="11"/>
  <c r="J204" i="11"/>
  <c r="F206" i="11"/>
  <c r="G206" i="11" s="1"/>
  <c r="H206" i="11" s="1"/>
  <c r="I206" i="11" s="1"/>
  <c r="E207" i="81"/>
  <c r="F207" i="81" s="1"/>
  <c r="G207" i="81" s="1"/>
  <c r="B207" i="81" s="1"/>
  <c r="B208" i="11" s="1"/>
  <c r="C208" i="11" s="1"/>
  <c r="C208" i="81"/>
  <c r="D209" i="81"/>
  <c r="A313" i="11"/>
  <c r="A313" i="9"/>
  <c r="U210" i="11" l="1"/>
  <c r="T210" i="9"/>
  <c r="B208" i="9"/>
  <c r="C208" i="9" s="1"/>
  <c r="D208" i="9" s="1"/>
  <c r="F207" i="11"/>
  <c r="G207" i="11" s="1"/>
  <c r="H207" i="11" s="1"/>
  <c r="I207" i="11" s="1"/>
  <c r="E207" i="9"/>
  <c r="F207" i="9" s="1"/>
  <c r="G207" i="9" s="1"/>
  <c r="H207" i="9" s="1"/>
  <c r="I207" i="9" s="1"/>
  <c r="Q211" i="11"/>
  <c r="P211" i="11"/>
  <c r="P211" i="9"/>
  <c r="O211" i="9"/>
  <c r="Q211" i="9" s="1"/>
  <c r="R211" i="9" s="1"/>
  <c r="S211" i="9" s="1"/>
  <c r="N212" i="11"/>
  <c r="O212" i="11" s="1"/>
  <c r="M212" i="9"/>
  <c r="N212" i="9" s="1"/>
  <c r="K213" i="81"/>
  <c r="M213" i="81" s="1"/>
  <c r="N213" i="81" s="1"/>
  <c r="O213" i="81" s="1"/>
  <c r="J213" i="81" s="1"/>
  <c r="L214" i="81"/>
  <c r="E208" i="11"/>
  <c r="D208" i="11"/>
  <c r="J206" i="11"/>
  <c r="E208" i="81"/>
  <c r="F208" i="81" s="1"/>
  <c r="G208" i="81" s="1"/>
  <c r="B208" i="81" s="1"/>
  <c r="B209" i="11" s="1"/>
  <c r="C209" i="11" s="1"/>
  <c r="C209" i="81"/>
  <c r="D210" i="81"/>
  <c r="A314" i="11"/>
  <c r="A314" i="9"/>
  <c r="T211" i="9" l="1"/>
  <c r="R211" i="11"/>
  <c r="S211" i="11" s="1"/>
  <c r="T211" i="11" s="1"/>
  <c r="U211" i="11" s="1"/>
  <c r="E208" i="9"/>
  <c r="F208" i="9" s="1"/>
  <c r="G208" i="9" s="1"/>
  <c r="H208" i="9" s="1"/>
  <c r="I208" i="9" s="1"/>
  <c r="B209" i="9"/>
  <c r="C209" i="9" s="1"/>
  <c r="D209" i="9" s="1"/>
  <c r="O212" i="9"/>
  <c r="P212" i="9"/>
  <c r="Q212" i="11"/>
  <c r="P212" i="11"/>
  <c r="M213" i="9"/>
  <c r="N213" i="9" s="1"/>
  <c r="N213" i="11"/>
  <c r="O213" i="11" s="1"/>
  <c r="L215" i="81"/>
  <c r="K214" i="81"/>
  <c r="M214" i="81" s="1"/>
  <c r="N214" i="81" s="1"/>
  <c r="O214" i="81" s="1"/>
  <c r="J214" i="81" s="1"/>
  <c r="D209" i="11"/>
  <c r="E209" i="11"/>
  <c r="J207" i="11"/>
  <c r="F208" i="11"/>
  <c r="E209" i="81"/>
  <c r="F209" i="81" s="1"/>
  <c r="G209" i="81" s="1"/>
  <c r="B209" i="81" s="1"/>
  <c r="B210" i="11" s="1"/>
  <c r="C210" i="11" s="1"/>
  <c r="C210" i="81"/>
  <c r="D211" i="81"/>
  <c r="A315" i="11"/>
  <c r="A315" i="9"/>
  <c r="Q212" i="9" l="1"/>
  <c r="R212" i="9" s="1"/>
  <c r="S212" i="9" s="1"/>
  <c r="T212" i="9" s="1"/>
  <c r="R212" i="11"/>
  <c r="S212" i="11" s="1"/>
  <c r="T212" i="11" s="1"/>
  <c r="U212" i="11" s="1"/>
  <c r="E209" i="9"/>
  <c r="F209" i="9" s="1"/>
  <c r="G209" i="9" s="1"/>
  <c r="H209" i="9" s="1"/>
  <c r="I209" i="9" s="1"/>
  <c r="B210" i="9"/>
  <c r="C210" i="9" s="1"/>
  <c r="D210" i="9" s="1"/>
  <c r="P213" i="11"/>
  <c r="Q213" i="11"/>
  <c r="P213" i="9"/>
  <c r="O213" i="9"/>
  <c r="Q213" i="9" s="1"/>
  <c r="R213" i="9" s="1"/>
  <c r="S213" i="9" s="1"/>
  <c r="M214" i="9"/>
  <c r="N214" i="9" s="1"/>
  <c r="N214" i="11"/>
  <c r="O214" i="11" s="1"/>
  <c r="K215" i="81"/>
  <c r="M215" i="81" s="1"/>
  <c r="N215" i="81" s="1"/>
  <c r="O215" i="81" s="1"/>
  <c r="J215" i="81" s="1"/>
  <c r="L216" i="81"/>
  <c r="D210" i="11"/>
  <c r="E210" i="11"/>
  <c r="G208" i="11"/>
  <c r="H208" i="11" s="1"/>
  <c r="I208" i="11" s="1"/>
  <c r="F209" i="11"/>
  <c r="E210" i="81"/>
  <c r="F210" i="81" s="1"/>
  <c r="G210" i="81" s="1"/>
  <c r="B210" i="81" s="1"/>
  <c r="B211" i="11" s="1"/>
  <c r="C211" i="11" s="1"/>
  <c r="C211" i="81"/>
  <c r="D212" i="81"/>
  <c r="A316" i="11"/>
  <c r="A316" i="9"/>
  <c r="T213" i="9" l="1"/>
  <c r="E210" i="9"/>
  <c r="F210" i="9" s="1"/>
  <c r="G210" i="9" s="1"/>
  <c r="H210" i="9" s="1"/>
  <c r="I210" i="9" s="1"/>
  <c r="F210" i="11"/>
  <c r="G210" i="11" s="1"/>
  <c r="H210" i="11" s="1"/>
  <c r="B211" i="9"/>
  <c r="C211" i="9" s="1"/>
  <c r="D211" i="9" s="1"/>
  <c r="Q214" i="11"/>
  <c r="P214" i="11"/>
  <c r="O214" i="9"/>
  <c r="P214" i="9"/>
  <c r="M215" i="9"/>
  <c r="N215" i="9" s="1"/>
  <c r="N215" i="11"/>
  <c r="O215" i="11" s="1"/>
  <c r="R213" i="11"/>
  <c r="S213" i="11" s="1"/>
  <c r="T213" i="11" s="1"/>
  <c r="U213" i="11" s="1"/>
  <c r="K216" i="81"/>
  <c r="M216" i="81" s="1"/>
  <c r="N216" i="81" s="1"/>
  <c r="O216" i="81" s="1"/>
  <c r="J216" i="81" s="1"/>
  <c r="L217" i="81"/>
  <c r="E211" i="11"/>
  <c r="D211" i="11"/>
  <c r="J208" i="11"/>
  <c r="G209" i="11"/>
  <c r="H209" i="11" s="1"/>
  <c r="I209" i="11" s="1"/>
  <c r="E211" i="81"/>
  <c r="F211" i="81" s="1"/>
  <c r="G211" i="81" s="1"/>
  <c r="B211" i="81" s="1"/>
  <c r="B212" i="11" s="1"/>
  <c r="C212" i="11" s="1"/>
  <c r="C212" i="81"/>
  <c r="D213" i="81"/>
  <c r="A317" i="11"/>
  <c r="A317" i="9"/>
  <c r="B212" i="9" l="1"/>
  <c r="C212" i="9" s="1"/>
  <c r="D212" i="9" s="1"/>
  <c r="F211" i="11"/>
  <c r="G211" i="11" s="1"/>
  <c r="H211" i="11" s="1"/>
  <c r="E211" i="9"/>
  <c r="F211" i="9" s="1"/>
  <c r="G211" i="9" s="1"/>
  <c r="H211" i="9" s="1"/>
  <c r="I211" i="9" s="1"/>
  <c r="P215" i="11"/>
  <c r="Q215" i="11"/>
  <c r="Q214" i="9"/>
  <c r="R214" i="9" s="1"/>
  <c r="S214" i="9" s="1"/>
  <c r="T214" i="9" s="1"/>
  <c r="O215" i="9"/>
  <c r="Q215" i="9" s="1"/>
  <c r="R215" i="9" s="1"/>
  <c r="S215" i="9" s="1"/>
  <c r="P215" i="9"/>
  <c r="R214" i="11"/>
  <c r="S214" i="11" s="1"/>
  <c r="T214" i="11" s="1"/>
  <c r="U214" i="11" s="1"/>
  <c r="N216" i="11"/>
  <c r="O216" i="11" s="1"/>
  <c r="M216" i="9"/>
  <c r="N216" i="9" s="1"/>
  <c r="K217" i="81"/>
  <c r="M217" i="81" s="1"/>
  <c r="N217" i="81" s="1"/>
  <c r="O217" i="81" s="1"/>
  <c r="J217" i="81" s="1"/>
  <c r="L218" i="81"/>
  <c r="E212" i="11"/>
  <c r="D212" i="11"/>
  <c r="J209" i="11"/>
  <c r="I210" i="11"/>
  <c r="E212" i="81"/>
  <c r="F212" i="81" s="1"/>
  <c r="G212" i="81" s="1"/>
  <c r="B212" i="81" s="1"/>
  <c r="B213" i="11" s="1"/>
  <c r="C213" i="11" s="1"/>
  <c r="C213" i="81"/>
  <c r="D214" i="81"/>
  <c r="A318" i="11"/>
  <c r="A318" i="9"/>
  <c r="T215" i="9" l="1"/>
  <c r="E212" i="9"/>
  <c r="F212" i="9" s="1"/>
  <c r="G212" i="9" s="1"/>
  <c r="H212" i="9" s="1"/>
  <c r="I212" i="9" s="1"/>
  <c r="B213" i="9"/>
  <c r="C213" i="9" s="1"/>
  <c r="D213" i="9" s="1"/>
  <c r="P216" i="11"/>
  <c r="Q216" i="11"/>
  <c r="M217" i="9"/>
  <c r="N217" i="9" s="1"/>
  <c r="N217" i="11"/>
  <c r="O217" i="11" s="1"/>
  <c r="O216" i="9"/>
  <c r="P216" i="9"/>
  <c r="R215" i="11"/>
  <c r="S215" i="11" s="1"/>
  <c r="T215" i="11" s="1"/>
  <c r="U215" i="11" s="1"/>
  <c r="L219" i="81"/>
  <c r="K218" i="81"/>
  <c r="M218" i="81" s="1"/>
  <c r="N218" i="81" s="1"/>
  <c r="O218" i="81" s="1"/>
  <c r="J218" i="81" s="1"/>
  <c r="D213" i="11"/>
  <c r="E213" i="11"/>
  <c r="J210" i="11"/>
  <c r="F212" i="11"/>
  <c r="G212" i="11" s="1"/>
  <c r="H212" i="11" s="1"/>
  <c r="I211" i="11"/>
  <c r="E213" i="81"/>
  <c r="F213" i="81" s="1"/>
  <c r="G213" i="81" s="1"/>
  <c r="B213" i="81" s="1"/>
  <c r="B214" i="11" s="1"/>
  <c r="C214" i="11" s="1"/>
  <c r="C214" i="81"/>
  <c r="D215" i="81"/>
  <c r="A319" i="11"/>
  <c r="A319" i="9"/>
  <c r="I212" i="11" l="1"/>
  <c r="J212" i="11" s="1"/>
  <c r="B214" i="9"/>
  <c r="C214" i="9" s="1"/>
  <c r="D214" i="9" s="1"/>
  <c r="E213" i="9"/>
  <c r="F213" i="9" s="1"/>
  <c r="G213" i="9" s="1"/>
  <c r="H213" i="9" s="1"/>
  <c r="I213" i="9" s="1"/>
  <c r="P217" i="9"/>
  <c r="O217" i="9"/>
  <c r="Q217" i="9" s="1"/>
  <c r="R217" i="9" s="1"/>
  <c r="S217" i="9" s="1"/>
  <c r="N218" i="11"/>
  <c r="O218" i="11" s="1"/>
  <c r="M218" i="9"/>
  <c r="N218" i="9" s="1"/>
  <c r="Q216" i="9"/>
  <c r="R216" i="9" s="1"/>
  <c r="S216" i="9" s="1"/>
  <c r="T216" i="9" s="1"/>
  <c r="Q217" i="11"/>
  <c r="P217" i="11"/>
  <c r="R216" i="11"/>
  <c r="S216" i="11" s="1"/>
  <c r="T216" i="11" s="1"/>
  <c r="U216" i="11" s="1"/>
  <c r="K219" i="81"/>
  <c r="M219" i="81" s="1"/>
  <c r="N219" i="81" s="1"/>
  <c r="O219" i="81" s="1"/>
  <c r="J219" i="81" s="1"/>
  <c r="L220" i="81"/>
  <c r="D214" i="11"/>
  <c r="E214" i="11"/>
  <c r="J211" i="11"/>
  <c r="F213" i="11"/>
  <c r="G213" i="11" s="1"/>
  <c r="H213" i="11" s="1"/>
  <c r="I213" i="11" s="1"/>
  <c r="E214" i="81"/>
  <c r="F214" i="81" s="1"/>
  <c r="G214" i="81" s="1"/>
  <c r="B214" i="81" s="1"/>
  <c r="B215" i="11" s="1"/>
  <c r="C215" i="11" s="1"/>
  <c r="C215" i="81"/>
  <c r="D216" i="81"/>
  <c r="A320" i="11"/>
  <c r="A320" i="9"/>
  <c r="R217" i="11" l="1"/>
  <c r="S217" i="11" s="1"/>
  <c r="T217" i="11" s="1"/>
  <c r="U217" i="11" s="1"/>
  <c r="T217" i="9"/>
  <c r="B215" i="9"/>
  <c r="C215" i="9" s="1"/>
  <c r="D215" i="9" s="1"/>
  <c r="E214" i="9"/>
  <c r="F214" i="9" s="1"/>
  <c r="G214" i="9" s="1"/>
  <c r="H214" i="9" s="1"/>
  <c r="I214" i="9" s="1"/>
  <c r="P218" i="11"/>
  <c r="Q218" i="11"/>
  <c r="M219" i="9"/>
  <c r="N219" i="9" s="1"/>
  <c r="N219" i="11"/>
  <c r="O219" i="11" s="1"/>
  <c r="P218" i="9"/>
  <c r="O218" i="9"/>
  <c r="K220" i="81"/>
  <c r="M220" i="81" s="1"/>
  <c r="N220" i="81" s="1"/>
  <c r="O220" i="81" s="1"/>
  <c r="J220" i="81" s="1"/>
  <c r="L221" i="81"/>
  <c r="D215" i="11"/>
  <c r="E215" i="11"/>
  <c r="J213" i="11"/>
  <c r="F214" i="11"/>
  <c r="G214" i="11" s="1"/>
  <c r="H214" i="11" s="1"/>
  <c r="I214" i="11" s="1"/>
  <c r="E215" i="81"/>
  <c r="F215" i="81" s="1"/>
  <c r="G215" i="81" s="1"/>
  <c r="B215" i="81" s="1"/>
  <c r="B216" i="11" s="1"/>
  <c r="C216" i="11" s="1"/>
  <c r="C216" i="81"/>
  <c r="D217" i="81"/>
  <c r="A321" i="11"/>
  <c r="A321" i="9"/>
  <c r="Q218" i="9" l="1"/>
  <c r="R218" i="9" s="1"/>
  <c r="S218" i="9" s="1"/>
  <c r="T218" i="9" s="1"/>
  <c r="E215" i="9"/>
  <c r="F215" i="9" s="1"/>
  <c r="G215" i="9" s="1"/>
  <c r="H215" i="9" s="1"/>
  <c r="I215" i="9" s="1"/>
  <c r="B216" i="9"/>
  <c r="C216" i="9" s="1"/>
  <c r="D216" i="9" s="1"/>
  <c r="F215" i="11"/>
  <c r="G215" i="11" s="1"/>
  <c r="H215" i="11" s="1"/>
  <c r="I215" i="11" s="1"/>
  <c r="P219" i="9"/>
  <c r="O219" i="9"/>
  <c r="M220" i="9"/>
  <c r="N220" i="9" s="1"/>
  <c r="N220" i="11"/>
  <c r="O220" i="11" s="1"/>
  <c r="P219" i="11"/>
  <c r="R219" i="11" s="1"/>
  <c r="S219" i="11" s="1"/>
  <c r="T219" i="11" s="1"/>
  <c r="Q219" i="11"/>
  <c r="R218" i="11"/>
  <c r="S218" i="11" s="1"/>
  <c r="T218" i="11" s="1"/>
  <c r="U218" i="11" s="1"/>
  <c r="K221" i="81"/>
  <c r="M221" i="81" s="1"/>
  <c r="N221" i="81" s="1"/>
  <c r="O221" i="81" s="1"/>
  <c r="J221" i="81" s="1"/>
  <c r="L222" i="81"/>
  <c r="E216" i="11"/>
  <c r="D216" i="11"/>
  <c r="J214" i="11"/>
  <c r="E216" i="81"/>
  <c r="F216" i="81" s="1"/>
  <c r="G216" i="81" s="1"/>
  <c r="B216" i="81" s="1"/>
  <c r="B217" i="11" s="1"/>
  <c r="C217" i="11" s="1"/>
  <c r="C217" i="81"/>
  <c r="D218" i="81"/>
  <c r="A322" i="11"/>
  <c r="A322" i="9"/>
  <c r="Q219" i="9" l="1"/>
  <c r="R219" i="9" s="1"/>
  <c r="S219" i="9" s="1"/>
  <c r="T219" i="9" s="1"/>
  <c r="E216" i="9"/>
  <c r="F216" i="9" s="1"/>
  <c r="G216" i="9" s="1"/>
  <c r="H216" i="9" s="1"/>
  <c r="I216" i="9" s="1"/>
  <c r="U219" i="11"/>
  <c r="B217" i="9"/>
  <c r="C217" i="9" s="1"/>
  <c r="O220" i="9"/>
  <c r="Q220" i="9" s="1"/>
  <c r="R220" i="9" s="1"/>
  <c r="S220" i="9" s="1"/>
  <c r="P220" i="9"/>
  <c r="M221" i="9"/>
  <c r="N221" i="9" s="1"/>
  <c r="N221" i="11"/>
  <c r="O221" i="11" s="1"/>
  <c r="P220" i="11"/>
  <c r="Q220" i="11"/>
  <c r="L223" i="81"/>
  <c r="K222" i="81"/>
  <c r="M222" i="81" s="1"/>
  <c r="N222" i="81" s="1"/>
  <c r="O222" i="81" s="1"/>
  <c r="J222" i="81" s="1"/>
  <c r="D217" i="11"/>
  <c r="E217" i="11"/>
  <c r="J215" i="11"/>
  <c r="F216" i="11"/>
  <c r="E217" i="81"/>
  <c r="F217" i="81" s="1"/>
  <c r="G217" i="81" s="1"/>
  <c r="B217" i="81" s="1"/>
  <c r="B218" i="11" s="1"/>
  <c r="C218" i="11" s="1"/>
  <c r="C218" i="81"/>
  <c r="D219" i="81"/>
  <c r="A323" i="11"/>
  <c r="A323" i="9"/>
  <c r="T220" i="9" l="1"/>
  <c r="B218" i="9"/>
  <c r="C218" i="9" s="1"/>
  <c r="D218" i="9" s="1"/>
  <c r="D217" i="9"/>
  <c r="E217" i="9"/>
  <c r="O221" i="9"/>
  <c r="P221" i="9"/>
  <c r="N222" i="11"/>
  <c r="O222" i="11" s="1"/>
  <c r="M222" i="9"/>
  <c r="N222" i="9" s="1"/>
  <c r="P221" i="11"/>
  <c r="Q221" i="11"/>
  <c r="R220" i="11"/>
  <c r="S220" i="11" s="1"/>
  <c r="T220" i="11" s="1"/>
  <c r="U220" i="11" s="1"/>
  <c r="K223" i="81"/>
  <c r="M223" i="81" s="1"/>
  <c r="N223" i="81" s="1"/>
  <c r="O223" i="81" s="1"/>
  <c r="J223" i="81" s="1"/>
  <c r="L224" i="81"/>
  <c r="D218" i="11"/>
  <c r="E218" i="11"/>
  <c r="G216" i="11"/>
  <c r="H216" i="11" s="1"/>
  <c r="I216" i="11" s="1"/>
  <c r="F217" i="11"/>
  <c r="G217" i="11" s="1"/>
  <c r="H217" i="11" s="1"/>
  <c r="E218" i="81"/>
  <c r="F218" i="81" s="1"/>
  <c r="G218" i="81" s="1"/>
  <c r="B218" i="81" s="1"/>
  <c r="B219" i="11" s="1"/>
  <c r="C219" i="11" s="1"/>
  <c r="C219" i="81"/>
  <c r="D220" i="81"/>
  <c r="A324" i="11"/>
  <c r="A324" i="9"/>
  <c r="E218" i="9" l="1"/>
  <c r="F218" i="9" s="1"/>
  <c r="G218" i="9" s="1"/>
  <c r="H218" i="9" s="1"/>
  <c r="I218" i="9" s="1"/>
  <c r="I217" i="11"/>
  <c r="J217" i="11" s="1"/>
  <c r="F218" i="11"/>
  <c r="G218" i="11" s="1"/>
  <c r="H218" i="11" s="1"/>
  <c r="F217" i="9"/>
  <c r="G217" i="9" s="1"/>
  <c r="H217" i="9" s="1"/>
  <c r="I217" i="9" s="1"/>
  <c r="B219" i="9"/>
  <c r="C219" i="9" s="1"/>
  <c r="D219" i="9" s="1"/>
  <c r="P222" i="11"/>
  <c r="Q222" i="11"/>
  <c r="N223" i="11"/>
  <c r="O223" i="11" s="1"/>
  <c r="M223" i="9"/>
  <c r="N223" i="9" s="1"/>
  <c r="R221" i="11"/>
  <c r="S221" i="11" s="1"/>
  <c r="T221" i="11" s="1"/>
  <c r="U221" i="11" s="1"/>
  <c r="O222" i="9"/>
  <c r="P222" i="9"/>
  <c r="Q221" i="9"/>
  <c r="R221" i="9" s="1"/>
  <c r="S221" i="9" s="1"/>
  <c r="T221" i="9" s="1"/>
  <c r="K224" i="81"/>
  <c r="M224" i="81" s="1"/>
  <c r="N224" i="81" s="1"/>
  <c r="O224" i="81" s="1"/>
  <c r="J224" i="81" s="1"/>
  <c r="L225" i="81"/>
  <c r="D219" i="11"/>
  <c r="E219" i="11"/>
  <c r="J216" i="11"/>
  <c r="E219" i="81"/>
  <c r="F219" i="81" s="1"/>
  <c r="G219" i="81" s="1"/>
  <c r="B219" i="81" s="1"/>
  <c r="B220" i="11" s="1"/>
  <c r="C220" i="11" s="1"/>
  <c r="C220" i="81"/>
  <c r="D221" i="81"/>
  <c r="A325" i="11"/>
  <c r="A325" i="9"/>
  <c r="I218" i="11" l="1"/>
  <c r="F219" i="11"/>
  <c r="G219" i="11" s="1"/>
  <c r="H219" i="11" s="1"/>
  <c r="I219" i="11" s="1"/>
  <c r="B220" i="9"/>
  <c r="C220" i="9" s="1"/>
  <c r="D220" i="9" s="1"/>
  <c r="E219" i="9"/>
  <c r="F219" i="9" s="1"/>
  <c r="G219" i="9" s="1"/>
  <c r="H219" i="9" s="1"/>
  <c r="I219" i="9" s="1"/>
  <c r="P223" i="11"/>
  <c r="Q223" i="11"/>
  <c r="Q222" i="9"/>
  <c r="R222" i="9" s="1"/>
  <c r="S222" i="9" s="1"/>
  <c r="T222" i="9" s="1"/>
  <c r="N224" i="11"/>
  <c r="O224" i="11" s="1"/>
  <c r="M224" i="9"/>
  <c r="N224" i="9" s="1"/>
  <c r="O223" i="9"/>
  <c r="Q223" i="9" s="1"/>
  <c r="R223" i="9" s="1"/>
  <c r="S223" i="9" s="1"/>
  <c r="P223" i="9"/>
  <c r="R222" i="11"/>
  <c r="S222" i="11" s="1"/>
  <c r="T222" i="11" s="1"/>
  <c r="U222" i="11" s="1"/>
  <c r="K225" i="81"/>
  <c r="M225" i="81" s="1"/>
  <c r="N225" i="81" s="1"/>
  <c r="O225" i="81" s="1"/>
  <c r="J225" i="81" s="1"/>
  <c r="L226" i="81"/>
  <c r="D220" i="11"/>
  <c r="E220" i="11"/>
  <c r="J218" i="11"/>
  <c r="E220" i="81"/>
  <c r="F220" i="81" s="1"/>
  <c r="G220" i="81" s="1"/>
  <c r="B220" i="81" s="1"/>
  <c r="B221" i="11" s="1"/>
  <c r="C221" i="11" s="1"/>
  <c r="C221" i="81"/>
  <c r="D222" i="81"/>
  <c r="A326" i="11"/>
  <c r="A326" i="9"/>
  <c r="E220" i="9" l="1"/>
  <c r="F220" i="9" s="1"/>
  <c r="G220" i="9" s="1"/>
  <c r="H220" i="9" s="1"/>
  <c r="I220" i="9" s="1"/>
  <c r="T223" i="9"/>
  <c r="F220" i="11"/>
  <c r="G220" i="11" s="1"/>
  <c r="H220" i="11" s="1"/>
  <c r="I220" i="11" s="1"/>
  <c r="B221" i="9"/>
  <c r="C221" i="9" s="1"/>
  <c r="D221" i="9" s="1"/>
  <c r="M225" i="9"/>
  <c r="N225" i="9" s="1"/>
  <c r="N225" i="11"/>
  <c r="O225" i="11" s="1"/>
  <c r="O224" i="9"/>
  <c r="P224" i="9"/>
  <c r="Q224" i="11"/>
  <c r="P224" i="11"/>
  <c r="R223" i="11"/>
  <c r="S223" i="11" s="1"/>
  <c r="T223" i="11" s="1"/>
  <c r="U223" i="11" s="1"/>
  <c r="L227" i="81"/>
  <c r="K226" i="81"/>
  <c r="M226" i="81" s="1"/>
  <c r="N226" i="81" s="1"/>
  <c r="O226" i="81" s="1"/>
  <c r="J226" i="81" s="1"/>
  <c r="D221" i="11"/>
  <c r="E221" i="11"/>
  <c r="J219" i="11"/>
  <c r="E221" i="81"/>
  <c r="F221" i="81" s="1"/>
  <c r="G221" i="81" s="1"/>
  <c r="B221" i="81" s="1"/>
  <c r="B222" i="11" s="1"/>
  <c r="C222" i="11" s="1"/>
  <c r="C222" i="81"/>
  <c r="D223" i="81"/>
  <c r="A327" i="11"/>
  <c r="A327" i="9"/>
  <c r="Q224" i="9" l="1"/>
  <c r="R224" i="9" s="1"/>
  <c r="S224" i="9" s="1"/>
  <c r="T224" i="9" s="1"/>
  <c r="F221" i="11"/>
  <c r="G221" i="11" s="1"/>
  <c r="H221" i="11" s="1"/>
  <c r="I221" i="11" s="1"/>
  <c r="B222" i="9"/>
  <c r="C222" i="9" s="1"/>
  <c r="E221" i="9"/>
  <c r="F221" i="9" s="1"/>
  <c r="G221" i="9" s="1"/>
  <c r="H221" i="9" s="1"/>
  <c r="I221" i="9" s="1"/>
  <c r="R224" i="11"/>
  <c r="S224" i="11" s="1"/>
  <c r="T224" i="11" s="1"/>
  <c r="U224" i="11" s="1"/>
  <c r="P225" i="11"/>
  <c r="Q225" i="11"/>
  <c r="O225" i="9"/>
  <c r="P225" i="9"/>
  <c r="N226" i="11"/>
  <c r="O226" i="11" s="1"/>
  <c r="M226" i="9"/>
  <c r="N226" i="9" s="1"/>
  <c r="K227" i="81"/>
  <c r="M227" i="81" s="1"/>
  <c r="N227" i="81" s="1"/>
  <c r="O227" i="81" s="1"/>
  <c r="J227" i="81" s="1"/>
  <c r="L228" i="81"/>
  <c r="D222" i="11"/>
  <c r="E222" i="11"/>
  <c r="J220" i="11"/>
  <c r="E222" i="81"/>
  <c r="F222" i="81" s="1"/>
  <c r="G222" i="81" s="1"/>
  <c r="B222" i="81" s="1"/>
  <c r="B223" i="11" s="1"/>
  <c r="C223" i="11" s="1"/>
  <c r="C223" i="81"/>
  <c r="D224" i="81"/>
  <c r="A328" i="11"/>
  <c r="A328" i="9"/>
  <c r="Q225" i="9" l="1"/>
  <c r="R225" i="9" s="1"/>
  <c r="S225" i="9" s="1"/>
  <c r="T225" i="9" s="1"/>
  <c r="F222" i="11"/>
  <c r="G222" i="11" s="1"/>
  <c r="H222" i="11" s="1"/>
  <c r="I222" i="11" s="1"/>
  <c r="B223" i="9"/>
  <c r="C223" i="9" s="1"/>
  <c r="D223" i="9" s="1"/>
  <c r="D222" i="9"/>
  <c r="E222" i="9"/>
  <c r="P226" i="9"/>
  <c r="O226" i="9"/>
  <c r="Q226" i="9" s="1"/>
  <c r="R226" i="9" s="1"/>
  <c r="S226" i="9" s="1"/>
  <c r="Q226" i="11"/>
  <c r="P226" i="11"/>
  <c r="R226" i="11" s="1"/>
  <c r="S226" i="11" s="1"/>
  <c r="T226" i="11" s="1"/>
  <c r="N227" i="11"/>
  <c r="O227" i="11" s="1"/>
  <c r="M227" i="9"/>
  <c r="N227" i="9" s="1"/>
  <c r="R225" i="11"/>
  <c r="S225" i="11" s="1"/>
  <c r="T225" i="11" s="1"/>
  <c r="U225" i="11" s="1"/>
  <c r="K228" i="81"/>
  <c r="M228" i="81" s="1"/>
  <c r="N228" i="81" s="1"/>
  <c r="O228" i="81" s="1"/>
  <c r="J228" i="81" s="1"/>
  <c r="L229" i="81"/>
  <c r="E223" i="11"/>
  <c r="D223" i="11"/>
  <c r="J221" i="11"/>
  <c r="E223" i="81"/>
  <c r="F223" i="81" s="1"/>
  <c r="G223" i="81" s="1"/>
  <c r="B223" i="81" s="1"/>
  <c r="B224" i="11" s="1"/>
  <c r="C224" i="11" s="1"/>
  <c r="C224" i="81"/>
  <c r="D225" i="81"/>
  <c r="A329" i="11"/>
  <c r="A329" i="9"/>
  <c r="F222" i="9" l="1"/>
  <c r="G222" i="9" s="1"/>
  <c r="H222" i="9" s="1"/>
  <c r="I222" i="9" s="1"/>
  <c r="E223" i="9"/>
  <c r="U226" i="11"/>
  <c r="T226" i="9"/>
  <c r="B224" i="9"/>
  <c r="C224" i="9" s="1"/>
  <c r="D224" i="9" s="1"/>
  <c r="F224" i="9" s="1"/>
  <c r="F223" i="9"/>
  <c r="G223" i="9" s="1"/>
  <c r="H223" i="9" s="1"/>
  <c r="I223" i="9" s="1"/>
  <c r="P227" i="9"/>
  <c r="O227" i="9"/>
  <c r="Q227" i="9" s="1"/>
  <c r="R227" i="9" s="1"/>
  <c r="S227" i="9" s="1"/>
  <c r="P227" i="11"/>
  <c r="Q227" i="11"/>
  <c r="M228" i="9"/>
  <c r="N228" i="9" s="1"/>
  <c r="N228" i="11"/>
  <c r="O228" i="11" s="1"/>
  <c r="K229" i="81"/>
  <c r="M229" i="81" s="1"/>
  <c r="N229" i="81" s="1"/>
  <c r="O229" i="81" s="1"/>
  <c r="J229" i="81" s="1"/>
  <c r="L230" i="81"/>
  <c r="E224" i="11"/>
  <c r="D224" i="11"/>
  <c r="J222" i="11"/>
  <c r="F223" i="11"/>
  <c r="G223" i="11" s="1"/>
  <c r="H223" i="11" s="1"/>
  <c r="I223" i="11" s="1"/>
  <c r="E224" i="81"/>
  <c r="F224" i="81" s="1"/>
  <c r="G224" i="81" s="1"/>
  <c r="B224" i="81" s="1"/>
  <c r="B225" i="11" s="1"/>
  <c r="C225" i="11" s="1"/>
  <c r="C225" i="81"/>
  <c r="D226" i="81"/>
  <c r="A330" i="11"/>
  <c r="A330" i="9"/>
  <c r="E224" i="9" l="1"/>
  <c r="T227" i="9"/>
  <c r="F224" i="11"/>
  <c r="G224" i="11" s="1"/>
  <c r="H224" i="11" s="1"/>
  <c r="I224" i="11" s="1"/>
  <c r="B225" i="9"/>
  <c r="C225" i="9" s="1"/>
  <c r="D225" i="9" s="1"/>
  <c r="Q228" i="11"/>
  <c r="P228" i="11"/>
  <c r="R227" i="11"/>
  <c r="S227" i="11" s="1"/>
  <c r="T227" i="11" s="1"/>
  <c r="U227" i="11" s="1"/>
  <c r="O228" i="9"/>
  <c r="P228" i="9"/>
  <c r="M229" i="9"/>
  <c r="N229" i="9" s="1"/>
  <c r="N229" i="11"/>
  <c r="O229" i="11" s="1"/>
  <c r="L231" i="81"/>
  <c r="K230" i="81"/>
  <c r="M230" i="81" s="1"/>
  <c r="N230" i="81" s="1"/>
  <c r="O230" i="81" s="1"/>
  <c r="J230" i="81" s="1"/>
  <c r="D225" i="11"/>
  <c r="E225" i="11"/>
  <c r="J223" i="11"/>
  <c r="G224" i="9"/>
  <c r="H224" i="9" s="1"/>
  <c r="I224" i="9" s="1"/>
  <c r="E225" i="81"/>
  <c r="F225" i="81" s="1"/>
  <c r="G225" i="81" s="1"/>
  <c r="B225" i="81" s="1"/>
  <c r="B226" i="11" s="1"/>
  <c r="C226" i="11" s="1"/>
  <c r="C226" i="81"/>
  <c r="D227" i="81"/>
  <c r="A331" i="11"/>
  <c r="A331" i="9"/>
  <c r="Q228" i="9" l="1"/>
  <c r="R228" i="9" s="1"/>
  <c r="S228" i="9" s="1"/>
  <c r="T228" i="9" s="1"/>
  <c r="F225" i="11"/>
  <c r="G225" i="11" s="1"/>
  <c r="H225" i="11" s="1"/>
  <c r="I225" i="11" s="1"/>
  <c r="B226" i="9"/>
  <c r="C226" i="9" s="1"/>
  <c r="D226" i="9" s="1"/>
  <c r="E225" i="9"/>
  <c r="F225" i="9" s="1"/>
  <c r="G225" i="9" s="1"/>
  <c r="H225" i="9" s="1"/>
  <c r="Q229" i="11"/>
  <c r="P229" i="11"/>
  <c r="O229" i="9"/>
  <c r="P229" i="9"/>
  <c r="M230" i="9"/>
  <c r="N230" i="9" s="1"/>
  <c r="N230" i="11"/>
  <c r="O230" i="11" s="1"/>
  <c r="R228" i="11"/>
  <c r="S228" i="11" s="1"/>
  <c r="T228" i="11" s="1"/>
  <c r="U228" i="11" s="1"/>
  <c r="K231" i="81"/>
  <c r="M231" i="81" s="1"/>
  <c r="N231" i="81" s="1"/>
  <c r="O231" i="81" s="1"/>
  <c r="J231" i="81" s="1"/>
  <c r="L232" i="81"/>
  <c r="D226" i="11"/>
  <c r="E226" i="11"/>
  <c r="J224" i="11"/>
  <c r="E226" i="81"/>
  <c r="F226" i="81" s="1"/>
  <c r="G226" i="81" s="1"/>
  <c r="B226" i="81" s="1"/>
  <c r="B227" i="11" s="1"/>
  <c r="C227" i="11" s="1"/>
  <c r="C227" i="81"/>
  <c r="D228" i="81"/>
  <c r="A332" i="11"/>
  <c r="A332" i="9"/>
  <c r="Q229" i="9" l="1"/>
  <c r="R229" i="9" s="1"/>
  <c r="S229" i="9" s="1"/>
  <c r="T229" i="9" s="1"/>
  <c r="R229" i="11"/>
  <c r="S229" i="11" s="1"/>
  <c r="T229" i="11" s="1"/>
  <c r="U229" i="11" s="1"/>
  <c r="E226" i="9"/>
  <c r="F226" i="9" s="1"/>
  <c r="G226" i="9" s="1"/>
  <c r="H226" i="9" s="1"/>
  <c r="I226" i="9" s="1"/>
  <c r="B227" i="9"/>
  <c r="C227" i="9" s="1"/>
  <c r="D227" i="9" s="1"/>
  <c r="I225" i="9"/>
  <c r="Q230" i="11"/>
  <c r="P230" i="11"/>
  <c r="O230" i="9"/>
  <c r="P230" i="9"/>
  <c r="N231" i="11"/>
  <c r="O231" i="11" s="1"/>
  <c r="M231" i="9"/>
  <c r="N231" i="9" s="1"/>
  <c r="K232" i="81"/>
  <c r="M232" i="81" s="1"/>
  <c r="N232" i="81" s="1"/>
  <c r="O232" i="81" s="1"/>
  <c r="J232" i="81" s="1"/>
  <c r="L233" i="81"/>
  <c r="D227" i="11"/>
  <c r="E227" i="11"/>
  <c r="J225" i="11"/>
  <c r="F226" i="11"/>
  <c r="G226" i="11" s="1"/>
  <c r="H226" i="11" s="1"/>
  <c r="I226" i="11" s="1"/>
  <c r="E227" i="81"/>
  <c r="F227" i="81" s="1"/>
  <c r="G227" i="81" s="1"/>
  <c r="B227" i="81" s="1"/>
  <c r="B228" i="11" s="1"/>
  <c r="C228" i="11" s="1"/>
  <c r="C228" i="81"/>
  <c r="D229" i="81"/>
  <c r="A333" i="11"/>
  <c r="A333" i="9"/>
  <c r="Q230" i="9" l="1"/>
  <c r="R230" i="9" s="1"/>
  <c r="S230" i="9" s="1"/>
  <c r="T230" i="9" s="1"/>
  <c r="B228" i="9"/>
  <c r="C228" i="9" s="1"/>
  <c r="E228" i="9" s="1"/>
  <c r="E227" i="9"/>
  <c r="F227" i="9" s="1"/>
  <c r="G227" i="9" s="1"/>
  <c r="H227" i="9" s="1"/>
  <c r="O231" i="9"/>
  <c r="P231" i="9"/>
  <c r="Q231" i="11"/>
  <c r="P231" i="11"/>
  <c r="R230" i="11"/>
  <c r="S230" i="11" s="1"/>
  <c r="T230" i="11" s="1"/>
  <c r="U230" i="11" s="1"/>
  <c r="N232" i="11"/>
  <c r="O232" i="11" s="1"/>
  <c r="M232" i="9"/>
  <c r="N232" i="9" s="1"/>
  <c r="K233" i="81"/>
  <c r="M233" i="81" s="1"/>
  <c r="N233" i="81" s="1"/>
  <c r="O233" i="81" s="1"/>
  <c r="J233" i="81" s="1"/>
  <c r="L234" i="81"/>
  <c r="D228" i="11"/>
  <c r="E228" i="11"/>
  <c r="J226" i="11"/>
  <c r="F227" i="11"/>
  <c r="G227" i="11" s="1"/>
  <c r="H227" i="11" s="1"/>
  <c r="I227" i="11" s="1"/>
  <c r="E228" i="81"/>
  <c r="F228" i="81" s="1"/>
  <c r="G228" i="81" s="1"/>
  <c r="B228" i="81" s="1"/>
  <c r="B229" i="11" s="1"/>
  <c r="C229" i="11" s="1"/>
  <c r="C229" i="81"/>
  <c r="D230" i="81"/>
  <c r="A334" i="11"/>
  <c r="A334" i="9"/>
  <c r="Q231" i="9" l="1"/>
  <c r="R231" i="9" s="1"/>
  <c r="S231" i="9" s="1"/>
  <c r="T231" i="9" s="1"/>
  <c r="R231" i="11"/>
  <c r="S231" i="11" s="1"/>
  <c r="T231" i="11" s="1"/>
  <c r="U231" i="11" s="1"/>
  <c r="D228" i="9"/>
  <c r="F228" i="9" s="1"/>
  <c r="G228" i="9" s="1"/>
  <c r="H228" i="9" s="1"/>
  <c r="I228" i="9" s="1"/>
  <c r="F228" i="11"/>
  <c r="G228" i="11" s="1"/>
  <c r="H228" i="11" s="1"/>
  <c r="I228" i="11" s="1"/>
  <c r="B229" i="9"/>
  <c r="C229" i="9" s="1"/>
  <c r="E229" i="9" s="1"/>
  <c r="I227" i="9"/>
  <c r="O232" i="9"/>
  <c r="P232" i="9"/>
  <c r="P232" i="11"/>
  <c r="Q232" i="11"/>
  <c r="N233" i="11"/>
  <c r="O233" i="11" s="1"/>
  <c r="M233" i="9"/>
  <c r="N233" i="9" s="1"/>
  <c r="L235" i="81"/>
  <c r="K234" i="81"/>
  <c r="M234" i="81" s="1"/>
  <c r="N234" i="81" s="1"/>
  <c r="O234" i="81" s="1"/>
  <c r="J234" i="81" s="1"/>
  <c r="D229" i="11"/>
  <c r="E229" i="11"/>
  <c r="J227" i="11"/>
  <c r="E229" i="81"/>
  <c r="F229" i="81" s="1"/>
  <c r="G229" i="81" s="1"/>
  <c r="B229" i="81" s="1"/>
  <c r="B230" i="11" s="1"/>
  <c r="C230" i="11" s="1"/>
  <c r="C230" i="81"/>
  <c r="D231" i="81"/>
  <c r="A335" i="11"/>
  <c r="A335" i="9"/>
  <c r="D229" i="9" l="1"/>
  <c r="F229" i="9" s="1"/>
  <c r="G229" i="9" s="1"/>
  <c r="H229" i="9" s="1"/>
  <c r="I229" i="9" s="1"/>
  <c r="B230" i="9"/>
  <c r="C230" i="9" s="1"/>
  <c r="E230" i="9" s="1"/>
  <c r="O233" i="9"/>
  <c r="Q233" i="9" s="1"/>
  <c r="R233" i="9" s="1"/>
  <c r="S233" i="9" s="1"/>
  <c r="P233" i="9"/>
  <c r="R232" i="11"/>
  <c r="S232" i="11" s="1"/>
  <c r="T232" i="11" s="1"/>
  <c r="U232" i="11" s="1"/>
  <c r="P233" i="11"/>
  <c r="Q233" i="11"/>
  <c r="M234" i="9"/>
  <c r="N234" i="9" s="1"/>
  <c r="N234" i="11"/>
  <c r="O234" i="11" s="1"/>
  <c r="Q232" i="9"/>
  <c r="R232" i="9" s="1"/>
  <c r="S232" i="9" s="1"/>
  <c r="T232" i="9" s="1"/>
  <c r="K235" i="81"/>
  <c r="M235" i="81" s="1"/>
  <c r="N235" i="81" s="1"/>
  <c r="O235" i="81" s="1"/>
  <c r="J235" i="81" s="1"/>
  <c r="L236" i="81"/>
  <c r="D230" i="11"/>
  <c r="E230" i="11"/>
  <c r="J228" i="11"/>
  <c r="F229" i="11"/>
  <c r="G229" i="11" s="1"/>
  <c r="H229" i="11" s="1"/>
  <c r="I229" i="11" s="1"/>
  <c r="E230" i="81"/>
  <c r="F230" i="81" s="1"/>
  <c r="G230" i="81" s="1"/>
  <c r="B230" i="81" s="1"/>
  <c r="B231" i="11" s="1"/>
  <c r="C231" i="11" s="1"/>
  <c r="C231" i="81"/>
  <c r="D232" i="81"/>
  <c r="A336" i="11"/>
  <c r="A336" i="9"/>
  <c r="T233" i="9" l="1"/>
  <c r="D230" i="9"/>
  <c r="F230" i="9" s="1"/>
  <c r="G230" i="9" s="1"/>
  <c r="H230" i="9" s="1"/>
  <c r="I230" i="9" s="1"/>
  <c r="B231" i="9"/>
  <c r="C231" i="9" s="1"/>
  <c r="D231" i="9" s="1"/>
  <c r="F230" i="11"/>
  <c r="G230" i="11" s="1"/>
  <c r="H230" i="11" s="1"/>
  <c r="I230" i="11" s="1"/>
  <c r="P234" i="9"/>
  <c r="O234" i="9"/>
  <c r="Q234" i="9" s="1"/>
  <c r="R234" i="9" s="1"/>
  <c r="S234" i="9" s="1"/>
  <c r="M235" i="9"/>
  <c r="N235" i="9" s="1"/>
  <c r="N235" i="11"/>
  <c r="O235" i="11" s="1"/>
  <c r="P234" i="11"/>
  <c r="Q234" i="11"/>
  <c r="R233" i="11"/>
  <c r="S233" i="11" s="1"/>
  <c r="T233" i="11" s="1"/>
  <c r="U233" i="11" s="1"/>
  <c r="K236" i="81"/>
  <c r="M236" i="81" s="1"/>
  <c r="N236" i="81" s="1"/>
  <c r="O236" i="81" s="1"/>
  <c r="J236" i="81" s="1"/>
  <c r="L237" i="81"/>
  <c r="D231" i="11"/>
  <c r="E231" i="11"/>
  <c r="J229" i="11"/>
  <c r="E231" i="81"/>
  <c r="F231" i="81" s="1"/>
  <c r="G231" i="81" s="1"/>
  <c r="B231" i="81" s="1"/>
  <c r="B232" i="11" s="1"/>
  <c r="C232" i="11" s="1"/>
  <c r="C232" i="81"/>
  <c r="D233" i="81"/>
  <c r="A337" i="11"/>
  <c r="A337" i="9"/>
  <c r="R234" i="11" l="1"/>
  <c r="S234" i="11" s="1"/>
  <c r="T234" i="11" s="1"/>
  <c r="U234" i="11" s="1"/>
  <c r="T234" i="9"/>
  <c r="B232" i="9"/>
  <c r="C232" i="9" s="1"/>
  <c r="D232" i="9" s="1"/>
  <c r="E231" i="9"/>
  <c r="F231" i="9" s="1"/>
  <c r="G231" i="9" s="1"/>
  <c r="H231" i="9" s="1"/>
  <c r="I231" i="9" s="1"/>
  <c r="P235" i="9"/>
  <c r="O235" i="9"/>
  <c r="N236" i="11"/>
  <c r="O236" i="11" s="1"/>
  <c r="M236" i="9"/>
  <c r="N236" i="9" s="1"/>
  <c r="Q235" i="11"/>
  <c r="P235" i="11"/>
  <c r="K237" i="81"/>
  <c r="M237" i="81" s="1"/>
  <c r="N237" i="81" s="1"/>
  <c r="O237" i="81" s="1"/>
  <c r="J237" i="81" s="1"/>
  <c r="L238" i="81"/>
  <c r="E232" i="11"/>
  <c r="D232" i="11"/>
  <c r="F231" i="11"/>
  <c r="G231" i="11" s="1"/>
  <c r="H231" i="11" s="1"/>
  <c r="I231" i="11" s="1"/>
  <c r="J230" i="11"/>
  <c r="E232" i="81"/>
  <c r="F232" i="81" s="1"/>
  <c r="G232" i="81" s="1"/>
  <c r="B232" i="81" s="1"/>
  <c r="B233" i="11" s="1"/>
  <c r="C233" i="11" s="1"/>
  <c r="C233" i="81"/>
  <c r="D234" i="81"/>
  <c r="A338" i="11"/>
  <c r="A338" i="9"/>
  <c r="Q235" i="9" l="1"/>
  <c r="R235" i="9" s="1"/>
  <c r="S235" i="9" s="1"/>
  <c r="T235" i="9" s="1"/>
  <c r="E232" i="9"/>
  <c r="F232" i="9" s="1"/>
  <c r="G232" i="9" s="1"/>
  <c r="H232" i="9" s="1"/>
  <c r="I232" i="9" s="1"/>
  <c r="B233" i="9"/>
  <c r="C233" i="9" s="1"/>
  <c r="D233" i="9" s="1"/>
  <c r="F232" i="11"/>
  <c r="G232" i="11" s="1"/>
  <c r="H232" i="11" s="1"/>
  <c r="I232" i="11" s="1"/>
  <c r="Q236" i="11"/>
  <c r="P236" i="11"/>
  <c r="R235" i="11"/>
  <c r="S235" i="11" s="1"/>
  <c r="T235" i="11" s="1"/>
  <c r="U235" i="11" s="1"/>
  <c r="N237" i="11"/>
  <c r="O237" i="11" s="1"/>
  <c r="M237" i="9"/>
  <c r="N237" i="9" s="1"/>
  <c r="O236" i="9"/>
  <c r="Q236" i="9" s="1"/>
  <c r="R236" i="9" s="1"/>
  <c r="S236" i="9" s="1"/>
  <c r="P236" i="9"/>
  <c r="L239" i="81"/>
  <c r="K238" i="81"/>
  <c r="M238" i="81" s="1"/>
  <c r="N238" i="81" s="1"/>
  <c r="O238" i="81" s="1"/>
  <c r="J238" i="81" s="1"/>
  <c r="D233" i="11"/>
  <c r="E233" i="11"/>
  <c r="J231" i="11"/>
  <c r="E233" i="81"/>
  <c r="F233" i="81" s="1"/>
  <c r="G233" i="81" s="1"/>
  <c r="B233" i="81" s="1"/>
  <c r="B234" i="11" s="1"/>
  <c r="C234" i="11" s="1"/>
  <c r="C234" i="81"/>
  <c r="D235" i="81"/>
  <c r="A339" i="11"/>
  <c r="A339" i="9"/>
  <c r="T236" i="9" l="1"/>
  <c r="F233" i="11"/>
  <c r="G233" i="11" s="1"/>
  <c r="H233" i="11" s="1"/>
  <c r="I233" i="11" s="1"/>
  <c r="B234" i="9"/>
  <c r="C234" i="9" s="1"/>
  <c r="E234" i="9" s="1"/>
  <c r="E233" i="9"/>
  <c r="F233" i="9" s="1"/>
  <c r="G233" i="9" s="1"/>
  <c r="H233" i="9" s="1"/>
  <c r="I233" i="9" s="1"/>
  <c r="N238" i="11"/>
  <c r="O238" i="11" s="1"/>
  <c r="M238" i="9"/>
  <c r="N238" i="9" s="1"/>
  <c r="P237" i="9"/>
  <c r="O237" i="9"/>
  <c r="R236" i="11"/>
  <c r="S236" i="11" s="1"/>
  <c r="T236" i="11" s="1"/>
  <c r="U236" i="11" s="1"/>
  <c r="Q237" i="11"/>
  <c r="P237" i="11"/>
  <c r="K239" i="81"/>
  <c r="M239" i="81" s="1"/>
  <c r="N239" i="81" s="1"/>
  <c r="O239" i="81" s="1"/>
  <c r="J239" i="81" s="1"/>
  <c r="L240" i="81"/>
  <c r="E234" i="11"/>
  <c r="D234" i="11"/>
  <c r="J232" i="11"/>
  <c r="E234" i="81"/>
  <c r="F234" i="81" s="1"/>
  <c r="G234" i="81" s="1"/>
  <c r="B234" i="81" s="1"/>
  <c r="B235" i="11" s="1"/>
  <c r="C235" i="11" s="1"/>
  <c r="C235" i="81"/>
  <c r="D236" i="81"/>
  <c r="A340" i="11"/>
  <c r="A340" i="9"/>
  <c r="D234" i="9" l="1"/>
  <c r="F234" i="9" s="1"/>
  <c r="G234" i="9" s="1"/>
  <c r="H234" i="9" s="1"/>
  <c r="I234" i="9" s="1"/>
  <c r="B235" i="9"/>
  <c r="C235" i="9" s="1"/>
  <c r="D235" i="9" s="1"/>
  <c r="R237" i="11"/>
  <c r="S237" i="11" s="1"/>
  <c r="T237" i="11" s="1"/>
  <c r="U237" i="11" s="1"/>
  <c r="O238" i="9"/>
  <c r="P238" i="9"/>
  <c r="Q238" i="11"/>
  <c r="P238" i="11"/>
  <c r="R238" i="11" s="1"/>
  <c r="S238" i="11" s="1"/>
  <c r="T238" i="11" s="1"/>
  <c r="U238" i="11" s="1"/>
  <c r="Q237" i="9"/>
  <c r="R237" i="9" s="1"/>
  <c r="S237" i="9" s="1"/>
  <c r="T237" i="9" s="1"/>
  <c r="N239" i="11"/>
  <c r="O239" i="11" s="1"/>
  <c r="M239" i="9"/>
  <c r="N239" i="9" s="1"/>
  <c r="K240" i="81"/>
  <c r="M240" i="81" s="1"/>
  <c r="N240" i="81" s="1"/>
  <c r="O240" i="81" s="1"/>
  <c r="J240" i="81" s="1"/>
  <c r="L241" i="81"/>
  <c r="D235" i="11"/>
  <c r="E235" i="11"/>
  <c r="J233" i="11"/>
  <c r="F234" i="11"/>
  <c r="E235" i="81"/>
  <c r="F235" i="81" s="1"/>
  <c r="G235" i="81" s="1"/>
  <c r="B235" i="81" s="1"/>
  <c r="B236" i="11" s="1"/>
  <c r="C236" i="11" s="1"/>
  <c r="C236" i="81"/>
  <c r="D237" i="81"/>
  <c r="A341" i="11"/>
  <c r="A341" i="9"/>
  <c r="E235" i="9" l="1"/>
  <c r="F235" i="9" s="1"/>
  <c r="G235" i="9" s="1"/>
  <c r="H235" i="9" s="1"/>
  <c r="I235" i="9" s="1"/>
  <c r="F235" i="11"/>
  <c r="G235" i="11" s="1"/>
  <c r="H235" i="11" s="1"/>
  <c r="B236" i="9"/>
  <c r="C236" i="9" s="1"/>
  <c r="D236" i="9" s="1"/>
  <c r="O239" i="9"/>
  <c r="Q239" i="9" s="1"/>
  <c r="R239" i="9" s="1"/>
  <c r="S239" i="9" s="1"/>
  <c r="P239" i="9"/>
  <c r="Q239" i="11"/>
  <c r="P239" i="11"/>
  <c r="R239" i="11" s="1"/>
  <c r="S239" i="11" s="1"/>
  <c r="T239" i="11" s="1"/>
  <c r="M240" i="9"/>
  <c r="N240" i="9" s="1"/>
  <c r="N240" i="11"/>
  <c r="O240" i="11" s="1"/>
  <c r="Q238" i="9"/>
  <c r="R238" i="9" s="1"/>
  <c r="S238" i="9" s="1"/>
  <c r="T238" i="9" s="1"/>
  <c r="K241" i="81"/>
  <c r="M241" i="81" s="1"/>
  <c r="N241" i="81" s="1"/>
  <c r="O241" i="81" s="1"/>
  <c r="J241" i="81" s="1"/>
  <c r="L242" i="81"/>
  <c r="D236" i="11"/>
  <c r="E236" i="11"/>
  <c r="G234" i="11"/>
  <c r="H234" i="11" s="1"/>
  <c r="I234" i="11" s="1"/>
  <c r="E236" i="81"/>
  <c r="F236" i="81" s="1"/>
  <c r="G236" i="81" s="1"/>
  <c r="B236" i="81" s="1"/>
  <c r="B237" i="11" s="1"/>
  <c r="C237" i="11" s="1"/>
  <c r="C237" i="81"/>
  <c r="D238" i="81"/>
  <c r="A342" i="11"/>
  <c r="A342" i="9"/>
  <c r="U239" i="11" l="1"/>
  <c r="T239" i="9"/>
  <c r="B237" i="9"/>
  <c r="C237" i="9" s="1"/>
  <c r="D237" i="9" s="1"/>
  <c r="E236" i="9"/>
  <c r="F236" i="9" s="1"/>
  <c r="G236" i="9" s="1"/>
  <c r="H236" i="9" s="1"/>
  <c r="I236" i="9" s="1"/>
  <c r="F236" i="11"/>
  <c r="G236" i="11" s="1"/>
  <c r="H236" i="11" s="1"/>
  <c r="Q240" i="11"/>
  <c r="P240" i="11"/>
  <c r="P240" i="9"/>
  <c r="O240" i="9"/>
  <c r="Q240" i="9" s="1"/>
  <c r="R240" i="9" s="1"/>
  <c r="S240" i="9" s="1"/>
  <c r="M241" i="9"/>
  <c r="N241" i="9" s="1"/>
  <c r="N241" i="11"/>
  <c r="O241" i="11" s="1"/>
  <c r="L243" i="81"/>
  <c r="K242" i="81"/>
  <c r="M242" i="81" s="1"/>
  <c r="N242" i="81" s="1"/>
  <c r="O242" i="81" s="1"/>
  <c r="J242" i="81" s="1"/>
  <c r="D237" i="11"/>
  <c r="E237" i="11"/>
  <c r="J234" i="11"/>
  <c r="I235" i="11"/>
  <c r="E237" i="81"/>
  <c r="F237" i="81" s="1"/>
  <c r="G237" i="81" s="1"/>
  <c r="B237" i="81" s="1"/>
  <c r="B238" i="11" s="1"/>
  <c r="C238" i="11" s="1"/>
  <c r="C238" i="81"/>
  <c r="D239" i="81"/>
  <c r="A343" i="11"/>
  <c r="A343" i="9"/>
  <c r="R240" i="11" l="1"/>
  <c r="S240" i="11" s="1"/>
  <c r="T240" i="11" s="1"/>
  <c r="U240" i="11" s="1"/>
  <c r="T240" i="9"/>
  <c r="I236" i="11"/>
  <c r="J236" i="11" s="1"/>
  <c r="B238" i="9"/>
  <c r="C238" i="9" s="1"/>
  <c r="D238" i="9" s="1"/>
  <c r="E237" i="9"/>
  <c r="F237" i="9" s="1"/>
  <c r="G237" i="9" s="1"/>
  <c r="H237" i="9" s="1"/>
  <c r="I237" i="9" s="1"/>
  <c r="P241" i="11"/>
  <c r="Q241" i="11"/>
  <c r="O241" i="9"/>
  <c r="P241" i="9"/>
  <c r="N242" i="11"/>
  <c r="O242" i="11" s="1"/>
  <c r="M242" i="9"/>
  <c r="N242" i="9" s="1"/>
  <c r="K243" i="81"/>
  <c r="M243" i="81" s="1"/>
  <c r="N243" i="81" s="1"/>
  <c r="O243" i="81" s="1"/>
  <c r="J243" i="81" s="1"/>
  <c r="L244" i="81"/>
  <c r="D238" i="11"/>
  <c r="E238" i="11"/>
  <c r="J235" i="11"/>
  <c r="F237" i="11"/>
  <c r="E238" i="81"/>
  <c r="F238" i="81" s="1"/>
  <c r="G238" i="81" s="1"/>
  <c r="B238" i="81" s="1"/>
  <c r="B239" i="11" s="1"/>
  <c r="C239" i="11" s="1"/>
  <c r="C239" i="81"/>
  <c r="D240" i="81"/>
  <c r="A344" i="11"/>
  <c r="A344" i="9"/>
  <c r="Q241" i="9" l="1"/>
  <c r="R241" i="9" s="1"/>
  <c r="S241" i="9" s="1"/>
  <c r="T241" i="9" s="1"/>
  <c r="B239" i="9"/>
  <c r="C239" i="9" s="1"/>
  <c r="E238" i="9"/>
  <c r="F238" i="9" s="1"/>
  <c r="G238" i="9" s="1"/>
  <c r="H238" i="9" s="1"/>
  <c r="I238" i="9" s="1"/>
  <c r="O242" i="9"/>
  <c r="P242" i="9"/>
  <c r="Q242" i="11"/>
  <c r="P242" i="11"/>
  <c r="R242" i="11" s="1"/>
  <c r="S242" i="11" s="1"/>
  <c r="T242" i="11" s="1"/>
  <c r="N243" i="11"/>
  <c r="O243" i="11" s="1"/>
  <c r="M243" i="9"/>
  <c r="N243" i="9" s="1"/>
  <c r="R241" i="11"/>
  <c r="S241" i="11" s="1"/>
  <c r="T241" i="11" s="1"/>
  <c r="U241" i="11" s="1"/>
  <c r="K244" i="81"/>
  <c r="M244" i="81" s="1"/>
  <c r="N244" i="81" s="1"/>
  <c r="O244" i="81" s="1"/>
  <c r="J244" i="81" s="1"/>
  <c r="L245" i="81"/>
  <c r="D239" i="11"/>
  <c r="E239" i="11"/>
  <c r="G237" i="11"/>
  <c r="H237" i="11" s="1"/>
  <c r="I237" i="11" s="1"/>
  <c r="F238" i="11"/>
  <c r="G238" i="11" s="1"/>
  <c r="H238" i="11" s="1"/>
  <c r="E239" i="81"/>
  <c r="F239" i="81" s="1"/>
  <c r="G239" i="81" s="1"/>
  <c r="B239" i="81" s="1"/>
  <c r="B240" i="11" s="1"/>
  <c r="C240" i="11" s="1"/>
  <c r="C240" i="81"/>
  <c r="D241" i="81"/>
  <c r="A345" i="11"/>
  <c r="A345" i="9"/>
  <c r="U242" i="11" l="1"/>
  <c r="Q242" i="9"/>
  <c r="R242" i="9" s="1"/>
  <c r="S242" i="9" s="1"/>
  <c r="T242" i="9" s="1"/>
  <c r="B240" i="9"/>
  <c r="C240" i="9" s="1"/>
  <c r="D240" i="9" s="1"/>
  <c r="F240" i="9" s="1"/>
  <c r="D239" i="9"/>
  <c r="E239" i="9"/>
  <c r="I238" i="11"/>
  <c r="J238" i="11" s="1"/>
  <c r="O243" i="9"/>
  <c r="Q243" i="9" s="1"/>
  <c r="R243" i="9" s="1"/>
  <c r="S243" i="9" s="1"/>
  <c r="P243" i="9"/>
  <c r="P243" i="11"/>
  <c r="Q243" i="11"/>
  <c r="N244" i="11"/>
  <c r="O244" i="11" s="1"/>
  <c r="M244" i="9"/>
  <c r="N244" i="9" s="1"/>
  <c r="K245" i="81"/>
  <c r="M245" i="81" s="1"/>
  <c r="N245" i="81" s="1"/>
  <c r="O245" i="81" s="1"/>
  <c r="J245" i="81" s="1"/>
  <c r="L246" i="81"/>
  <c r="E240" i="11"/>
  <c r="D240" i="11"/>
  <c r="J237" i="11"/>
  <c r="F239" i="11"/>
  <c r="G239" i="11" s="1"/>
  <c r="H239" i="11" s="1"/>
  <c r="I239" i="11" s="1"/>
  <c r="E240" i="81"/>
  <c r="F240" i="81" s="1"/>
  <c r="G240" i="81" s="1"/>
  <c r="B240" i="81" s="1"/>
  <c r="B241" i="11" s="1"/>
  <c r="C241" i="11" s="1"/>
  <c r="C241" i="81"/>
  <c r="D242" i="81"/>
  <c r="A346" i="11"/>
  <c r="A346" i="9"/>
  <c r="E240" i="9" l="1"/>
  <c r="T243" i="9"/>
  <c r="F240" i="11"/>
  <c r="G240" i="11" s="1"/>
  <c r="H240" i="11" s="1"/>
  <c r="I240" i="11" s="1"/>
  <c r="F239" i="9"/>
  <c r="G239" i="9" s="1"/>
  <c r="H239" i="9" s="1"/>
  <c r="I239" i="9" s="1"/>
  <c r="B241" i="9"/>
  <c r="C241" i="9" s="1"/>
  <c r="D241" i="9" s="1"/>
  <c r="M245" i="9"/>
  <c r="N245" i="9" s="1"/>
  <c r="N245" i="11"/>
  <c r="O245" i="11" s="1"/>
  <c r="P244" i="9"/>
  <c r="O244" i="9"/>
  <c r="Q244" i="9" s="1"/>
  <c r="R244" i="9" s="1"/>
  <c r="S244" i="9" s="1"/>
  <c r="R243" i="11"/>
  <c r="S243" i="11" s="1"/>
  <c r="T243" i="11" s="1"/>
  <c r="U243" i="11" s="1"/>
  <c r="P244" i="11"/>
  <c r="Q244" i="11"/>
  <c r="L247" i="81"/>
  <c r="K246" i="81"/>
  <c r="M246" i="81" s="1"/>
  <c r="N246" i="81" s="1"/>
  <c r="O246" i="81" s="1"/>
  <c r="J246" i="81" s="1"/>
  <c r="D241" i="11"/>
  <c r="E241" i="11"/>
  <c r="J239" i="11"/>
  <c r="G240" i="9"/>
  <c r="H240" i="9" s="1"/>
  <c r="E241" i="81"/>
  <c r="F241" i="81" s="1"/>
  <c r="G241" i="81" s="1"/>
  <c r="B241" i="81" s="1"/>
  <c r="B242" i="11" s="1"/>
  <c r="C242" i="11" s="1"/>
  <c r="C242" i="81"/>
  <c r="D243" i="81"/>
  <c r="A347" i="11"/>
  <c r="A347" i="9"/>
  <c r="I240" i="9" l="1"/>
  <c r="T244" i="9"/>
  <c r="F241" i="11"/>
  <c r="G241" i="11" s="1"/>
  <c r="H241" i="11" s="1"/>
  <c r="I241" i="11" s="1"/>
  <c r="B242" i="9"/>
  <c r="C242" i="9" s="1"/>
  <c r="D242" i="9" s="1"/>
  <c r="E241" i="9"/>
  <c r="F241" i="9" s="1"/>
  <c r="G241" i="9" s="1"/>
  <c r="H241" i="9" s="1"/>
  <c r="I241" i="9" s="1"/>
  <c r="R244" i="11"/>
  <c r="S244" i="11" s="1"/>
  <c r="T244" i="11" s="1"/>
  <c r="U244" i="11" s="1"/>
  <c r="P245" i="11"/>
  <c r="Q245" i="11"/>
  <c r="O245" i="9"/>
  <c r="P245" i="9"/>
  <c r="M246" i="9"/>
  <c r="N246" i="9" s="1"/>
  <c r="N246" i="11"/>
  <c r="O246" i="11" s="1"/>
  <c r="K247" i="81"/>
  <c r="M247" i="81" s="1"/>
  <c r="N247" i="81" s="1"/>
  <c r="O247" i="81" s="1"/>
  <c r="J247" i="81" s="1"/>
  <c r="L248" i="81"/>
  <c r="D242" i="11"/>
  <c r="E242" i="11"/>
  <c r="J240" i="11"/>
  <c r="E242" i="81"/>
  <c r="F242" i="81" s="1"/>
  <c r="G242" i="81" s="1"/>
  <c r="B242" i="81" s="1"/>
  <c r="B243" i="11" s="1"/>
  <c r="C243" i="11" s="1"/>
  <c r="C243" i="81"/>
  <c r="D244" i="81"/>
  <c r="A348" i="11"/>
  <c r="A348" i="9"/>
  <c r="F242" i="11" l="1"/>
  <c r="G242" i="11" s="1"/>
  <c r="H242" i="11" s="1"/>
  <c r="I242" i="11" s="1"/>
  <c r="B243" i="9"/>
  <c r="C243" i="9" s="1"/>
  <c r="D243" i="9" s="1"/>
  <c r="E242" i="9"/>
  <c r="F242" i="9" s="1"/>
  <c r="G242" i="9" s="1"/>
  <c r="H242" i="9" s="1"/>
  <c r="I242" i="9" s="1"/>
  <c r="Q246" i="11"/>
  <c r="P246" i="11"/>
  <c r="Q245" i="9"/>
  <c r="R245" i="9" s="1"/>
  <c r="S245" i="9" s="1"/>
  <c r="T245" i="9" s="1"/>
  <c r="O246" i="9"/>
  <c r="Q246" i="9" s="1"/>
  <c r="R246" i="9" s="1"/>
  <c r="S246" i="9" s="1"/>
  <c r="P246" i="9"/>
  <c r="M247" i="9"/>
  <c r="N247" i="9" s="1"/>
  <c r="N247" i="11"/>
  <c r="O247" i="11" s="1"/>
  <c r="R245" i="11"/>
  <c r="S245" i="11" s="1"/>
  <c r="T245" i="11" s="1"/>
  <c r="U245" i="11" s="1"/>
  <c r="K248" i="81"/>
  <c r="M248" i="81" s="1"/>
  <c r="N248" i="81" s="1"/>
  <c r="O248" i="81" s="1"/>
  <c r="J248" i="81" s="1"/>
  <c r="L249" i="81"/>
  <c r="D243" i="11"/>
  <c r="E243" i="11"/>
  <c r="J241" i="11"/>
  <c r="E243" i="81"/>
  <c r="F243" i="81" s="1"/>
  <c r="G243" i="81" s="1"/>
  <c r="B243" i="81" s="1"/>
  <c r="B244" i="11" s="1"/>
  <c r="C244" i="11" s="1"/>
  <c r="C244" i="81"/>
  <c r="D245" i="81"/>
  <c r="A349" i="11"/>
  <c r="A349" i="9"/>
  <c r="E243" i="9" l="1"/>
  <c r="T246" i="9"/>
  <c r="F243" i="9"/>
  <c r="G243" i="9" s="1"/>
  <c r="H243" i="9" s="1"/>
  <c r="B244" i="9"/>
  <c r="C244" i="9" s="1"/>
  <c r="D244" i="9" s="1"/>
  <c r="F243" i="11"/>
  <c r="G243" i="11" s="1"/>
  <c r="H243" i="11" s="1"/>
  <c r="I243" i="11" s="1"/>
  <c r="Q247" i="11"/>
  <c r="P247" i="11"/>
  <c r="O247" i="9"/>
  <c r="Q247" i="9" s="1"/>
  <c r="R247" i="9" s="1"/>
  <c r="S247" i="9" s="1"/>
  <c r="P247" i="9"/>
  <c r="N248" i="11"/>
  <c r="O248" i="11" s="1"/>
  <c r="M248" i="9"/>
  <c r="N248" i="9" s="1"/>
  <c r="R246" i="11"/>
  <c r="S246" i="11" s="1"/>
  <c r="T246" i="11" s="1"/>
  <c r="U246" i="11" s="1"/>
  <c r="K249" i="81"/>
  <c r="M249" i="81" s="1"/>
  <c r="N249" i="81" s="1"/>
  <c r="O249" i="81" s="1"/>
  <c r="J249" i="81" s="1"/>
  <c r="L250" i="81"/>
  <c r="E244" i="11"/>
  <c r="D244" i="11"/>
  <c r="J242" i="11"/>
  <c r="E244" i="81"/>
  <c r="F244" i="81" s="1"/>
  <c r="G244" i="81" s="1"/>
  <c r="B244" i="81" s="1"/>
  <c r="B245" i="11" s="1"/>
  <c r="C245" i="11" s="1"/>
  <c r="C245" i="81"/>
  <c r="D246" i="81"/>
  <c r="A350" i="11"/>
  <c r="A350" i="9"/>
  <c r="I243" i="9" l="1"/>
  <c r="R247" i="11"/>
  <c r="S247" i="11" s="1"/>
  <c r="T247" i="11" s="1"/>
  <c r="U247" i="11" s="1"/>
  <c r="T247" i="9"/>
  <c r="B245" i="9"/>
  <c r="C245" i="9" s="1"/>
  <c r="D245" i="9" s="1"/>
  <c r="E244" i="9"/>
  <c r="F244" i="9" s="1"/>
  <c r="G244" i="9" s="1"/>
  <c r="H244" i="9" s="1"/>
  <c r="I244" i="9" s="1"/>
  <c r="O248" i="9"/>
  <c r="P248" i="9"/>
  <c r="P248" i="11"/>
  <c r="Q248" i="11"/>
  <c r="N249" i="11"/>
  <c r="O249" i="11" s="1"/>
  <c r="M249" i="9"/>
  <c r="N249" i="9" s="1"/>
  <c r="L251" i="81"/>
  <c r="K250" i="81"/>
  <c r="M250" i="81" s="1"/>
  <c r="N250" i="81" s="1"/>
  <c r="O250" i="81" s="1"/>
  <c r="J250" i="81" s="1"/>
  <c r="D245" i="11"/>
  <c r="E245" i="11"/>
  <c r="J243" i="11"/>
  <c r="F244" i="11"/>
  <c r="E245" i="81"/>
  <c r="F245" i="81" s="1"/>
  <c r="G245" i="81" s="1"/>
  <c r="B245" i="81" s="1"/>
  <c r="B246" i="11" s="1"/>
  <c r="C246" i="11" s="1"/>
  <c r="C246" i="81"/>
  <c r="D247" i="81"/>
  <c r="A351" i="11"/>
  <c r="A351" i="9"/>
  <c r="E245" i="9" l="1"/>
  <c r="F245" i="9" s="1"/>
  <c r="G245" i="9" s="1"/>
  <c r="H245" i="9" s="1"/>
  <c r="I245" i="9" s="1"/>
  <c r="Q248" i="9"/>
  <c r="R248" i="9" s="1"/>
  <c r="S248" i="9" s="1"/>
  <c r="T248" i="9" s="1"/>
  <c r="F245" i="11"/>
  <c r="G245" i="11" s="1"/>
  <c r="H245" i="11" s="1"/>
  <c r="B246" i="9"/>
  <c r="C246" i="9" s="1"/>
  <c r="N250" i="11"/>
  <c r="O250" i="11" s="1"/>
  <c r="M250" i="9"/>
  <c r="N250" i="9" s="1"/>
  <c r="P249" i="9"/>
  <c r="O249" i="9"/>
  <c r="R248" i="11"/>
  <c r="S248" i="11" s="1"/>
  <c r="T248" i="11" s="1"/>
  <c r="U248" i="11" s="1"/>
  <c r="Q249" i="11"/>
  <c r="P249" i="11"/>
  <c r="K251" i="81"/>
  <c r="M251" i="81" s="1"/>
  <c r="N251" i="81" s="1"/>
  <c r="O251" i="81" s="1"/>
  <c r="J251" i="81" s="1"/>
  <c r="L252" i="81"/>
  <c r="D246" i="11"/>
  <c r="E246" i="11"/>
  <c r="G244" i="11"/>
  <c r="H244" i="11" s="1"/>
  <c r="I244" i="11" s="1"/>
  <c r="E246" i="81"/>
  <c r="F246" i="81" s="1"/>
  <c r="G246" i="81" s="1"/>
  <c r="B246" i="81" s="1"/>
  <c r="B247" i="11" s="1"/>
  <c r="C247" i="11" s="1"/>
  <c r="C247" i="81"/>
  <c r="D248" i="81"/>
  <c r="A352" i="11"/>
  <c r="A352" i="9"/>
  <c r="Q249" i="9" l="1"/>
  <c r="R249" i="9" s="1"/>
  <c r="S249" i="9" s="1"/>
  <c r="T249" i="9" s="1"/>
  <c r="B247" i="9"/>
  <c r="C247" i="9" s="1"/>
  <c r="D247" i="9" s="1"/>
  <c r="D246" i="9"/>
  <c r="E246" i="9"/>
  <c r="R249" i="11"/>
  <c r="S249" i="11" s="1"/>
  <c r="T249" i="11" s="1"/>
  <c r="U249" i="11" s="1"/>
  <c r="O250" i="9"/>
  <c r="P250" i="9"/>
  <c r="Q250" i="11"/>
  <c r="P250" i="11"/>
  <c r="R250" i="11" s="1"/>
  <c r="S250" i="11" s="1"/>
  <c r="T250" i="11" s="1"/>
  <c r="N251" i="11"/>
  <c r="O251" i="11" s="1"/>
  <c r="M251" i="9"/>
  <c r="N251" i="9" s="1"/>
  <c r="K252" i="81"/>
  <c r="M252" i="81" s="1"/>
  <c r="N252" i="81" s="1"/>
  <c r="O252" i="81" s="1"/>
  <c r="J252" i="81" s="1"/>
  <c r="L253" i="81"/>
  <c r="D247" i="11"/>
  <c r="E247" i="11"/>
  <c r="I245" i="11"/>
  <c r="J244" i="11"/>
  <c r="F246" i="11"/>
  <c r="E247" i="81"/>
  <c r="F247" i="81" s="1"/>
  <c r="G247" i="81" s="1"/>
  <c r="B247" i="81" s="1"/>
  <c r="B248" i="11" s="1"/>
  <c r="C248" i="11" s="1"/>
  <c r="C248" i="81"/>
  <c r="D249" i="81"/>
  <c r="A353" i="11"/>
  <c r="A353" i="9"/>
  <c r="U250" i="11" l="1"/>
  <c r="E247" i="9"/>
  <c r="F247" i="9" s="1"/>
  <c r="G247" i="9" s="1"/>
  <c r="H247" i="9" s="1"/>
  <c r="I247" i="9" s="1"/>
  <c r="F246" i="9"/>
  <c r="G246" i="9" s="1"/>
  <c r="H246" i="9" s="1"/>
  <c r="I246" i="9" s="1"/>
  <c r="B248" i="9"/>
  <c r="C248" i="9" s="1"/>
  <c r="E248" i="9" s="1"/>
  <c r="F247" i="11"/>
  <c r="G247" i="11" s="1"/>
  <c r="H247" i="11" s="1"/>
  <c r="P251" i="9"/>
  <c r="O251" i="9"/>
  <c r="Q251" i="9" s="1"/>
  <c r="R251" i="9" s="1"/>
  <c r="S251" i="9" s="1"/>
  <c r="Q251" i="11"/>
  <c r="P251" i="11"/>
  <c r="N252" i="11"/>
  <c r="O252" i="11" s="1"/>
  <c r="M252" i="9"/>
  <c r="N252" i="9" s="1"/>
  <c r="Q250" i="9"/>
  <c r="R250" i="9" s="1"/>
  <c r="S250" i="9" s="1"/>
  <c r="T250" i="9" s="1"/>
  <c r="K253" i="81"/>
  <c r="M253" i="81" s="1"/>
  <c r="N253" i="81" s="1"/>
  <c r="O253" i="81" s="1"/>
  <c r="L254" i="81"/>
  <c r="E248" i="11"/>
  <c r="D248" i="11"/>
  <c r="G246" i="11"/>
  <c r="H246" i="11" s="1"/>
  <c r="I246" i="11" s="1"/>
  <c r="J245" i="11"/>
  <c r="E248" i="81"/>
  <c r="F248" i="81" s="1"/>
  <c r="G248" i="81" s="1"/>
  <c r="B248" i="81" s="1"/>
  <c r="B249" i="11" s="1"/>
  <c r="C249" i="11" s="1"/>
  <c r="C249" i="81"/>
  <c r="D250" i="81"/>
  <c r="A354" i="11"/>
  <c r="A354" i="9"/>
  <c r="T251" i="9" l="1"/>
  <c r="D248" i="9"/>
  <c r="F248" i="9" s="1"/>
  <c r="G248" i="9" s="1"/>
  <c r="H248" i="9" s="1"/>
  <c r="I248" i="9" s="1"/>
  <c r="B249" i="9"/>
  <c r="C249" i="9" s="1"/>
  <c r="D249" i="9" s="1"/>
  <c r="F248" i="11"/>
  <c r="G248" i="11" s="1"/>
  <c r="H248" i="11" s="1"/>
  <c r="R251" i="11"/>
  <c r="S251" i="11" s="1"/>
  <c r="T251" i="11" s="1"/>
  <c r="U251" i="11" s="1"/>
  <c r="O252" i="9"/>
  <c r="P252" i="9"/>
  <c r="Q252" i="11"/>
  <c r="P252" i="11"/>
  <c r="R252" i="11" s="1"/>
  <c r="S252" i="11" s="1"/>
  <c r="T252" i="11" s="1"/>
  <c r="N253" i="11"/>
  <c r="O253" i="11" s="1"/>
  <c r="M253" i="9"/>
  <c r="N253" i="9" s="1"/>
  <c r="L255" i="81"/>
  <c r="K254" i="81"/>
  <c r="M254" i="81" s="1"/>
  <c r="N254" i="81" s="1"/>
  <c r="O254" i="81" s="1"/>
  <c r="D249" i="11"/>
  <c r="E249" i="11"/>
  <c r="J246" i="11"/>
  <c r="I247" i="11"/>
  <c r="E249" i="81"/>
  <c r="F249" i="81" s="1"/>
  <c r="G249" i="81" s="1"/>
  <c r="B249" i="81" s="1"/>
  <c r="B250" i="11" s="1"/>
  <c r="C250" i="11" s="1"/>
  <c r="C250" i="81"/>
  <c r="D251" i="81"/>
  <c r="A355" i="11"/>
  <c r="A355" i="9"/>
  <c r="U252" i="11" l="1"/>
  <c r="Q252" i="9"/>
  <c r="R252" i="9" s="1"/>
  <c r="S252" i="9" s="1"/>
  <c r="T252" i="9" s="1"/>
  <c r="I248" i="11"/>
  <c r="J248" i="11" s="1"/>
  <c r="B250" i="9"/>
  <c r="C250" i="9" s="1"/>
  <c r="D250" i="9" s="1"/>
  <c r="E249" i="9"/>
  <c r="F249" i="9" s="1"/>
  <c r="G249" i="9" s="1"/>
  <c r="H249" i="9" s="1"/>
  <c r="I249" i="9" s="1"/>
  <c r="Q253" i="11"/>
  <c r="P253" i="11"/>
  <c r="P253" i="9"/>
  <c r="O253" i="9"/>
  <c r="Q253" i="9" s="1"/>
  <c r="R253" i="9" s="1"/>
  <c r="S253" i="9" s="1"/>
  <c r="K255" i="81"/>
  <c r="M255" i="81" s="1"/>
  <c r="N255" i="81" s="1"/>
  <c r="O255" i="81" s="1"/>
  <c r="L256" i="81"/>
  <c r="D250" i="11"/>
  <c r="E250" i="11"/>
  <c r="J247" i="11"/>
  <c r="F249" i="11"/>
  <c r="E250" i="81"/>
  <c r="F250" i="81" s="1"/>
  <c r="G250" i="81" s="1"/>
  <c r="B250" i="81" s="1"/>
  <c r="B251" i="11" s="1"/>
  <c r="C251" i="11" s="1"/>
  <c r="C251" i="81"/>
  <c r="D252" i="81"/>
  <c r="A356" i="11"/>
  <c r="A356" i="9"/>
  <c r="T253" i="9" l="1"/>
  <c r="U4" i="9" s="1"/>
  <c r="F250" i="11"/>
  <c r="G250" i="11" s="1"/>
  <c r="H250" i="11" s="1"/>
  <c r="B251" i="9"/>
  <c r="C251" i="9" s="1"/>
  <c r="D251" i="9" s="1"/>
  <c r="F251" i="9" s="1"/>
  <c r="E250" i="9"/>
  <c r="F250" i="9" s="1"/>
  <c r="G250" i="9" s="1"/>
  <c r="H250" i="9" s="1"/>
  <c r="I250" i="9" s="1"/>
  <c r="R253" i="11"/>
  <c r="S253" i="11" s="1"/>
  <c r="T253" i="11" s="1"/>
  <c r="U253" i="11" s="1"/>
  <c r="V4" i="11" s="1"/>
  <c r="K256" i="81"/>
  <c r="M256" i="81" s="1"/>
  <c r="N256" i="81" s="1"/>
  <c r="O256" i="81" s="1"/>
  <c r="L257" i="81"/>
  <c r="D251" i="11"/>
  <c r="E251" i="11"/>
  <c r="G249" i="11"/>
  <c r="H249" i="11" s="1"/>
  <c r="I249" i="11" s="1"/>
  <c r="E251" i="81"/>
  <c r="F251" i="81" s="1"/>
  <c r="G251" i="81" s="1"/>
  <c r="B251" i="81" s="1"/>
  <c r="B252" i="11" s="1"/>
  <c r="C252" i="11" s="1"/>
  <c r="C252" i="81"/>
  <c r="D253" i="81"/>
  <c r="A357" i="11"/>
  <c r="A357" i="9"/>
  <c r="F10" i="1" l="1"/>
  <c r="E251" i="9"/>
  <c r="B252" i="9"/>
  <c r="C252" i="9" s="1"/>
  <c r="D252" i="9" s="1"/>
  <c r="K257" i="81"/>
  <c r="M257" i="81" s="1"/>
  <c r="N257" i="81" s="1"/>
  <c r="O257" i="81" s="1"/>
  <c r="L258" i="81"/>
  <c r="D252" i="11"/>
  <c r="E252" i="11"/>
  <c r="I250" i="11"/>
  <c r="J249" i="11"/>
  <c r="G251" i="9"/>
  <c r="H251" i="9" s="1"/>
  <c r="I251" i="9" s="1"/>
  <c r="F251" i="11"/>
  <c r="E252" i="81"/>
  <c r="F252" i="81" s="1"/>
  <c r="G252" i="81" s="1"/>
  <c r="B252" i="81" s="1"/>
  <c r="C253" i="81"/>
  <c r="D254" i="81"/>
  <c r="A358" i="11"/>
  <c r="A358" i="9"/>
  <c r="B253" i="9" l="1"/>
  <c r="C253" i="9" s="1"/>
  <c r="D253" i="9" s="1"/>
  <c r="B253" i="11"/>
  <c r="C253" i="11" s="1"/>
  <c r="E253" i="11" s="1"/>
  <c r="F252" i="11"/>
  <c r="G252" i="11" s="1"/>
  <c r="H252" i="11" s="1"/>
  <c r="E252" i="9"/>
  <c r="F252" i="9" s="1"/>
  <c r="G252" i="9" s="1"/>
  <c r="H252" i="9" s="1"/>
  <c r="I252" i="9" s="1"/>
  <c r="L259" i="81"/>
  <c r="K258" i="81"/>
  <c r="M258" i="81" s="1"/>
  <c r="N258" i="81" s="1"/>
  <c r="O258" i="81" s="1"/>
  <c r="B254" i="9"/>
  <c r="C254" i="9" s="1"/>
  <c r="C254" i="11"/>
  <c r="J250" i="11"/>
  <c r="G251" i="11"/>
  <c r="H251" i="11" s="1"/>
  <c r="I251" i="11" s="1"/>
  <c r="E253" i="81"/>
  <c r="F253" i="81" s="1"/>
  <c r="G253" i="81" s="1"/>
  <c r="C254" i="81"/>
  <c r="D255" i="81"/>
  <c r="A359" i="11"/>
  <c r="A359" i="9"/>
  <c r="D253" i="11" l="1"/>
  <c r="F253" i="11" s="1"/>
  <c r="G253" i="11" s="1"/>
  <c r="H253" i="11" s="1"/>
  <c r="I253" i="11" s="1"/>
  <c r="E253" i="9"/>
  <c r="F253" i="9" s="1"/>
  <c r="G253" i="9" s="1"/>
  <c r="H253" i="9" s="1"/>
  <c r="I253" i="9" s="1"/>
  <c r="K259" i="81"/>
  <c r="M259" i="81" s="1"/>
  <c r="N259" i="81" s="1"/>
  <c r="O259" i="81" s="1"/>
  <c r="L260" i="81"/>
  <c r="E254" i="11"/>
  <c r="D254" i="11"/>
  <c r="F254" i="11" s="1"/>
  <c r="G254" i="11" s="1"/>
  <c r="H254" i="11" s="1"/>
  <c r="E254" i="9"/>
  <c r="D254" i="9"/>
  <c r="F254" i="9" s="1"/>
  <c r="B255" i="9"/>
  <c r="C255" i="9" s="1"/>
  <c r="D255" i="9" s="1"/>
  <c r="C255" i="11"/>
  <c r="I252" i="11"/>
  <c r="J251" i="11"/>
  <c r="E254" i="81"/>
  <c r="F254" i="81" s="1"/>
  <c r="G254" i="81" s="1"/>
  <c r="C255" i="81"/>
  <c r="D256" i="81"/>
  <c r="A360" i="11"/>
  <c r="A360" i="9"/>
  <c r="E255" i="9" l="1"/>
  <c r="K260" i="81"/>
  <c r="M260" i="81" s="1"/>
  <c r="N260" i="81" s="1"/>
  <c r="O260" i="81" s="1"/>
  <c r="L261" i="81"/>
  <c r="D255" i="11"/>
  <c r="E255" i="11"/>
  <c r="J253" i="11"/>
  <c r="B256" i="9"/>
  <c r="C256" i="9" s="1"/>
  <c r="C256" i="11"/>
  <c r="J252" i="11"/>
  <c r="I254" i="11"/>
  <c r="G254" i="9"/>
  <c r="H254" i="9" s="1"/>
  <c r="I254" i="9" s="1"/>
  <c r="E255" i="81"/>
  <c r="F255" i="81" s="1"/>
  <c r="G255" i="81" s="1"/>
  <c r="C256" i="81"/>
  <c r="D257" i="81"/>
  <c r="F255" i="9"/>
  <c r="A361" i="11"/>
  <c r="A361" i="9"/>
  <c r="K261" i="81" l="1"/>
  <c r="M261" i="81" s="1"/>
  <c r="N261" i="81" s="1"/>
  <c r="O261" i="81" s="1"/>
  <c r="L262" i="81"/>
  <c r="D256" i="11"/>
  <c r="F256" i="11" s="1"/>
  <c r="G256" i="11" s="1"/>
  <c r="H256" i="11" s="1"/>
  <c r="E256" i="11"/>
  <c r="E256" i="9"/>
  <c r="D256" i="9"/>
  <c r="B257" i="9"/>
  <c r="C257" i="9" s="1"/>
  <c r="D257" i="9" s="1"/>
  <c r="F257" i="9" s="1"/>
  <c r="G257" i="9" s="1"/>
  <c r="H257" i="9" s="1"/>
  <c r="C257" i="11"/>
  <c r="G255" i="9"/>
  <c r="H255" i="9" s="1"/>
  <c r="I255" i="9" s="1"/>
  <c r="F255" i="11"/>
  <c r="J254" i="11"/>
  <c r="E256" i="81"/>
  <c r="F256" i="81" s="1"/>
  <c r="G256" i="81" s="1"/>
  <c r="C257" i="81"/>
  <c r="D258" i="81"/>
  <c r="F256" i="9"/>
  <c r="A362" i="11"/>
  <c r="A362" i="9"/>
  <c r="E257" i="9" l="1"/>
  <c r="L263" i="81"/>
  <c r="K262" i="81"/>
  <c r="M262" i="81" s="1"/>
  <c r="N262" i="81" s="1"/>
  <c r="O262" i="81" s="1"/>
  <c r="D257" i="11"/>
  <c r="F257" i="11" s="1"/>
  <c r="E257" i="11"/>
  <c r="B258" i="9"/>
  <c r="C258" i="9" s="1"/>
  <c r="D258" i="9" s="1"/>
  <c r="C258" i="11"/>
  <c r="G256" i="9"/>
  <c r="H256" i="9" s="1"/>
  <c r="I256" i="9" s="1"/>
  <c r="G255" i="11"/>
  <c r="H255" i="11" s="1"/>
  <c r="I255" i="11" s="1"/>
  <c r="E257" i="81"/>
  <c r="F257" i="81" s="1"/>
  <c r="G257" i="81" s="1"/>
  <c r="C258" i="81"/>
  <c r="D259" i="81"/>
  <c r="I257" i="9"/>
  <c r="A363" i="11"/>
  <c r="A363" i="9"/>
  <c r="K263" i="81" l="1"/>
  <c r="M263" i="81" s="1"/>
  <c r="N263" i="81" s="1"/>
  <c r="O263" i="81" s="1"/>
  <c r="L264" i="81"/>
  <c r="D258" i="11"/>
  <c r="F258" i="11" s="1"/>
  <c r="E258" i="11"/>
  <c r="E258" i="9"/>
  <c r="B259" i="9"/>
  <c r="C259" i="9" s="1"/>
  <c r="D259" i="9" s="1"/>
  <c r="F259" i="9" s="1"/>
  <c r="G259" i="9" s="1"/>
  <c r="H259" i="9" s="1"/>
  <c r="C259" i="11"/>
  <c r="J255" i="11"/>
  <c r="I256" i="11"/>
  <c r="G257" i="11"/>
  <c r="H257" i="11" s="1"/>
  <c r="I257" i="11" s="1"/>
  <c r="E258" i="81"/>
  <c r="F258" i="81" s="1"/>
  <c r="G258" i="81" s="1"/>
  <c r="C259" i="81"/>
  <c r="D260" i="81"/>
  <c r="F258" i="9"/>
  <c r="A364" i="11"/>
  <c r="A364" i="9"/>
  <c r="K264" i="81" l="1"/>
  <c r="M264" i="81" s="1"/>
  <c r="N264" i="81" s="1"/>
  <c r="O264" i="81" s="1"/>
  <c r="L265" i="81"/>
  <c r="E259" i="11"/>
  <c r="D259" i="11"/>
  <c r="F259" i="11" s="1"/>
  <c r="G259" i="11" s="1"/>
  <c r="H259" i="11" s="1"/>
  <c r="E259" i="9"/>
  <c r="I259" i="9" s="1"/>
  <c r="J257" i="11"/>
  <c r="B260" i="9"/>
  <c r="C260" i="9" s="1"/>
  <c r="D260" i="9" s="1"/>
  <c r="C260" i="11"/>
  <c r="G258" i="9"/>
  <c r="H258" i="9" s="1"/>
  <c r="I258" i="9" s="1"/>
  <c r="J256" i="11"/>
  <c r="G258" i="11"/>
  <c r="H258" i="11" s="1"/>
  <c r="I258" i="11" s="1"/>
  <c r="E259" i="81"/>
  <c r="F259" i="81" s="1"/>
  <c r="G259" i="81" s="1"/>
  <c r="C260" i="81"/>
  <c r="D261" i="81"/>
  <c r="E260" i="9"/>
  <c r="A365" i="11"/>
  <c r="A365" i="9"/>
  <c r="K265" i="81" l="1"/>
  <c r="M265" i="81" s="1"/>
  <c r="N265" i="81" s="1"/>
  <c r="O265" i="81" s="1"/>
  <c r="L266" i="81"/>
  <c r="D260" i="11"/>
  <c r="E260" i="11"/>
  <c r="J258" i="11"/>
  <c r="B261" i="9"/>
  <c r="C261" i="9" s="1"/>
  <c r="D261" i="9" s="1"/>
  <c r="C261" i="11"/>
  <c r="I259" i="11"/>
  <c r="E260" i="81"/>
  <c r="F260" i="81" s="1"/>
  <c r="G260" i="81" s="1"/>
  <c r="C261" i="81"/>
  <c r="D262" i="81"/>
  <c r="F260" i="9"/>
  <c r="A366" i="11"/>
  <c r="A366" i="9"/>
  <c r="L267" i="81" l="1"/>
  <c r="K266" i="81"/>
  <c r="M266" i="81" s="1"/>
  <c r="N266" i="81" s="1"/>
  <c r="O266" i="81" s="1"/>
  <c r="D261" i="11"/>
  <c r="E261" i="11"/>
  <c r="E261" i="9"/>
  <c r="B262" i="9"/>
  <c r="C262" i="9" s="1"/>
  <c r="D262" i="9" s="1"/>
  <c r="C262" i="11"/>
  <c r="J259" i="11"/>
  <c r="F260" i="11"/>
  <c r="G260" i="9"/>
  <c r="H260" i="9" s="1"/>
  <c r="I260" i="9" s="1"/>
  <c r="E261" i="81"/>
  <c r="F261" i="81" s="1"/>
  <c r="G261" i="81" s="1"/>
  <c r="C262" i="81"/>
  <c r="D263" i="81"/>
  <c r="F261" i="9"/>
  <c r="A367" i="11"/>
  <c r="A367" i="9"/>
  <c r="K267" i="81" l="1"/>
  <c r="M267" i="81" s="1"/>
  <c r="N267" i="81" s="1"/>
  <c r="O267" i="81" s="1"/>
  <c r="L268" i="81"/>
  <c r="E262" i="11"/>
  <c r="D262" i="11"/>
  <c r="E262" i="9"/>
  <c r="B263" i="9"/>
  <c r="C263" i="9" s="1"/>
  <c r="D263" i="9" s="1"/>
  <c r="C263" i="11"/>
  <c r="G260" i="11"/>
  <c r="H260" i="11" s="1"/>
  <c r="I260" i="11" s="1"/>
  <c r="F261" i="11"/>
  <c r="G261" i="11" s="1"/>
  <c r="H261" i="11" s="1"/>
  <c r="I261" i="11" s="1"/>
  <c r="G261" i="9"/>
  <c r="H261" i="9" s="1"/>
  <c r="I261" i="9" s="1"/>
  <c r="E262" i="81"/>
  <c r="F262" i="81" s="1"/>
  <c r="G262" i="81" s="1"/>
  <c r="C263" i="81"/>
  <c r="D264" i="81"/>
  <c r="F262" i="9"/>
  <c r="A368" i="11"/>
  <c r="A368" i="9"/>
  <c r="K268" i="81" l="1"/>
  <c r="M268" i="81" s="1"/>
  <c r="N268" i="81" s="1"/>
  <c r="O268" i="81" s="1"/>
  <c r="L269" i="81"/>
  <c r="D263" i="11"/>
  <c r="E263" i="11"/>
  <c r="E263" i="9"/>
  <c r="J261" i="11"/>
  <c r="B264" i="9"/>
  <c r="C264" i="9" s="1"/>
  <c r="D264" i="9" s="1"/>
  <c r="C264" i="11"/>
  <c r="J260" i="11"/>
  <c r="F262" i="11"/>
  <c r="G262" i="11" s="1"/>
  <c r="H262" i="11" s="1"/>
  <c r="I262" i="11" s="1"/>
  <c r="G262" i="9"/>
  <c r="H262" i="9" s="1"/>
  <c r="I262" i="9" s="1"/>
  <c r="E263" i="81"/>
  <c r="F263" i="81" s="1"/>
  <c r="G263" i="81" s="1"/>
  <c r="C264" i="81"/>
  <c r="D265" i="81"/>
  <c r="F263" i="9"/>
  <c r="A369" i="11"/>
  <c r="A369" i="9"/>
  <c r="E264" i="9" l="1"/>
  <c r="K269" i="81"/>
  <c r="M269" i="81" s="1"/>
  <c r="N269" i="81" s="1"/>
  <c r="O269" i="81" s="1"/>
  <c r="L270" i="81"/>
  <c r="D264" i="11"/>
  <c r="E264" i="11"/>
  <c r="J262" i="11"/>
  <c r="B265" i="9"/>
  <c r="C265" i="9" s="1"/>
  <c r="D265" i="9" s="1"/>
  <c r="C265" i="11"/>
  <c r="G263" i="9"/>
  <c r="H263" i="9" s="1"/>
  <c r="I263" i="9" s="1"/>
  <c r="F263" i="11"/>
  <c r="G263" i="11" s="1"/>
  <c r="H263" i="11" s="1"/>
  <c r="I263" i="11" s="1"/>
  <c r="E264" i="81"/>
  <c r="F264" i="81" s="1"/>
  <c r="G264" i="81" s="1"/>
  <c r="C265" i="81"/>
  <c r="D266" i="81"/>
  <c r="F264" i="9"/>
  <c r="A370" i="11"/>
  <c r="A370" i="9"/>
  <c r="L271" i="81" l="1"/>
  <c r="K270" i="81"/>
  <c r="M270" i="81" s="1"/>
  <c r="N270" i="81" s="1"/>
  <c r="O270" i="81" s="1"/>
  <c r="D265" i="11"/>
  <c r="F265" i="11" s="1"/>
  <c r="G265" i="11" s="1"/>
  <c r="H265" i="11" s="1"/>
  <c r="E265" i="11"/>
  <c r="E265" i="9"/>
  <c r="J263" i="11"/>
  <c r="B266" i="9"/>
  <c r="C266" i="9" s="1"/>
  <c r="D266" i="9" s="1"/>
  <c r="C266" i="11"/>
  <c r="G264" i="9"/>
  <c r="H264" i="9" s="1"/>
  <c r="I264" i="9" s="1"/>
  <c r="F264" i="11"/>
  <c r="G264" i="11" s="1"/>
  <c r="H264" i="11" s="1"/>
  <c r="I264" i="11" s="1"/>
  <c r="E265" i="81"/>
  <c r="F265" i="81" s="1"/>
  <c r="G265" i="81" s="1"/>
  <c r="C266" i="81"/>
  <c r="D267" i="81"/>
  <c r="F265" i="9"/>
  <c r="A371" i="11"/>
  <c r="A371" i="9"/>
  <c r="E266" i="9" l="1"/>
  <c r="K271" i="81"/>
  <c r="M271" i="81" s="1"/>
  <c r="N271" i="81" s="1"/>
  <c r="O271" i="81" s="1"/>
  <c r="L272" i="81"/>
  <c r="D266" i="11"/>
  <c r="F266" i="11" s="1"/>
  <c r="E266" i="11"/>
  <c r="B267" i="9"/>
  <c r="C267" i="9" s="1"/>
  <c r="D267" i="9" s="1"/>
  <c r="F267" i="9" s="1"/>
  <c r="G267" i="9" s="1"/>
  <c r="H267" i="9" s="1"/>
  <c r="C267" i="11"/>
  <c r="J264" i="11"/>
  <c r="G265" i="9"/>
  <c r="H265" i="9" s="1"/>
  <c r="I265" i="9" s="1"/>
  <c r="I265" i="11"/>
  <c r="E266" i="81"/>
  <c r="F266" i="81" s="1"/>
  <c r="G266" i="81" s="1"/>
  <c r="C267" i="81"/>
  <c r="D268" i="81"/>
  <c r="F266" i="9"/>
  <c r="A372" i="11"/>
  <c r="A372" i="9"/>
  <c r="K272" i="81" l="1"/>
  <c r="M272" i="81" s="1"/>
  <c r="N272" i="81" s="1"/>
  <c r="O272" i="81" s="1"/>
  <c r="L273" i="81"/>
  <c r="D267" i="11"/>
  <c r="F267" i="11" s="1"/>
  <c r="G267" i="11" s="1"/>
  <c r="H267" i="11" s="1"/>
  <c r="E267" i="11"/>
  <c r="E267" i="9"/>
  <c r="I267" i="9" s="1"/>
  <c r="B268" i="9"/>
  <c r="C268" i="9" s="1"/>
  <c r="D268" i="9" s="1"/>
  <c r="C268" i="11"/>
  <c r="G266" i="11"/>
  <c r="H266" i="11" s="1"/>
  <c r="I266" i="11" s="1"/>
  <c r="G266" i="9"/>
  <c r="H266" i="9" s="1"/>
  <c r="I266" i="9" s="1"/>
  <c r="J265" i="11"/>
  <c r="E267" i="81"/>
  <c r="F267" i="81" s="1"/>
  <c r="G267" i="81" s="1"/>
  <c r="C268" i="81"/>
  <c r="D269" i="81"/>
  <c r="A373" i="11"/>
  <c r="A373" i="9"/>
  <c r="K273" i="81" l="1"/>
  <c r="M273" i="81" s="1"/>
  <c r="N273" i="81" s="1"/>
  <c r="O273" i="81" s="1"/>
  <c r="L274" i="81"/>
  <c r="D268" i="11"/>
  <c r="E268" i="11"/>
  <c r="E268" i="9"/>
  <c r="J266" i="11"/>
  <c r="B269" i="9"/>
  <c r="C269" i="9" s="1"/>
  <c r="D269" i="9" s="1"/>
  <c r="C269" i="11"/>
  <c r="I267" i="11"/>
  <c r="E268" i="81"/>
  <c r="F268" i="81" s="1"/>
  <c r="G268" i="81" s="1"/>
  <c r="C269" i="81"/>
  <c r="D270" i="81"/>
  <c r="F268" i="9"/>
  <c r="A374" i="11"/>
  <c r="A374" i="9"/>
  <c r="L275" i="81" l="1"/>
  <c r="K274" i="81"/>
  <c r="M274" i="81" s="1"/>
  <c r="N274" i="81" s="1"/>
  <c r="O274" i="81" s="1"/>
  <c r="D269" i="11"/>
  <c r="E269" i="11"/>
  <c r="E269" i="9"/>
  <c r="B270" i="9"/>
  <c r="C270" i="9" s="1"/>
  <c r="D270" i="9" s="1"/>
  <c r="C270" i="11"/>
  <c r="J267" i="11"/>
  <c r="G268" i="9"/>
  <c r="H268" i="9" s="1"/>
  <c r="I268" i="9" s="1"/>
  <c r="F268" i="11"/>
  <c r="E269" i="81"/>
  <c r="F269" i="81" s="1"/>
  <c r="G269" i="81" s="1"/>
  <c r="C270" i="81"/>
  <c r="D271" i="81"/>
  <c r="F269" i="9"/>
  <c r="A375" i="11"/>
  <c r="A375" i="9"/>
  <c r="K275" i="81" l="1"/>
  <c r="M275" i="81" s="1"/>
  <c r="N275" i="81" s="1"/>
  <c r="O275" i="81" s="1"/>
  <c r="L276" i="81"/>
  <c r="E270" i="11"/>
  <c r="D270" i="11"/>
  <c r="F270" i="11" s="1"/>
  <c r="E270" i="9"/>
  <c r="B271" i="9"/>
  <c r="C271" i="9" s="1"/>
  <c r="D271" i="9" s="1"/>
  <c r="C271" i="11"/>
  <c r="G269" i="9"/>
  <c r="H269" i="9" s="1"/>
  <c r="I269" i="9" s="1"/>
  <c r="F269" i="11"/>
  <c r="G268" i="11"/>
  <c r="H268" i="11" s="1"/>
  <c r="I268" i="11" s="1"/>
  <c r="E270" i="81"/>
  <c r="F270" i="81" s="1"/>
  <c r="G270" i="81" s="1"/>
  <c r="C271" i="81"/>
  <c r="D272" i="81"/>
  <c r="F270" i="9"/>
  <c r="A376" i="11"/>
  <c r="A376" i="9"/>
  <c r="K276" i="81" l="1"/>
  <c r="M276" i="81" s="1"/>
  <c r="N276" i="81" s="1"/>
  <c r="O276" i="81" s="1"/>
  <c r="L277" i="81"/>
  <c r="D271" i="11"/>
  <c r="E271" i="11"/>
  <c r="E271" i="9"/>
  <c r="B272" i="9"/>
  <c r="C272" i="9" s="1"/>
  <c r="D272" i="9" s="1"/>
  <c r="C272" i="11"/>
  <c r="J268" i="11"/>
  <c r="G270" i="9"/>
  <c r="H270" i="9" s="1"/>
  <c r="I270" i="9" s="1"/>
  <c r="G270" i="11"/>
  <c r="H270" i="11" s="1"/>
  <c r="G269" i="11"/>
  <c r="H269" i="11" s="1"/>
  <c r="I269" i="11" s="1"/>
  <c r="E271" i="81"/>
  <c r="F271" i="81" s="1"/>
  <c r="G271" i="81" s="1"/>
  <c r="C272" i="81"/>
  <c r="D273" i="81"/>
  <c r="F271" i="9"/>
  <c r="A377" i="11"/>
  <c r="A377" i="9"/>
  <c r="K277" i="81" l="1"/>
  <c r="M277" i="81" s="1"/>
  <c r="N277" i="81" s="1"/>
  <c r="O277" i="81" s="1"/>
  <c r="L278" i="81"/>
  <c r="E272" i="11"/>
  <c r="D272" i="11"/>
  <c r="F272" i="11" s="1"/>
  <c r="E272" i="9"/>
  <c r="B273" i="9"/>
  <c r="C273" i="9" s="1"/>
  <c r="D273" i="9" s="1"/>
  <c r="C273" i="11"/>
  <c r="I270" i="11"/>
  <c r="J269" i="11"/>
  <c r="G271" i="9"/>
  <c r="H271" i="9" s="1"/>
  <c r="I271" i="9" s="1"/>
  <c r="F271" i="11"/>
  <c r="E272" i="81"/>
  <c r="F272" i="81" s="1"/>
  <c r="G272" i="81" s="1"/>
  <c r="C273" i="81"/>
  <c r="D274" i="81"/>
  <c r="F272" i="9"/>
  <c r="A378" i="11"/>
  <c r="A378" i="9"/>
  <c r="L279" i="81" l="1"/>
  <c r="K278" i="81"/>
  <c r="M278" i="81" s="1"/>
  <c r="N278" i="81" s="1"/>
  <c r="O278" i="81" s="1"/>
  <c r="D273" i="11"/>
  <c r="F273" i="11" s="1"/>
  <c r="E273" i="11"/>
  <c r="E273" i="9"/>
  <c r="B274" i="9"/>
  <c r="C274" i="9" s="1"/>
  <c r="D274" i="9" s="1"/>
  <c r="C274" i="11"/>
  <c r="J270" i="11"/>
  <c r="G272" i="9"/>
  <c r="H272" i="9" s="1"/>
  <c r="I272" i="9" s="1"/>
  <c r="G271" i="11"/>
  <c r="H271" i="11" s="1"/>
  <c r="I271" i="11" s="1"/>
  <c r="G272" i="11"/>
  <c r="H272" i="11" s="1"/>
  <c r="E273" i="81"/>
  <c r="F273" i="81" s="1"/>
  <c r="G273" i="81" s="1"/>
  <c r="C274" i="81"/>
  <c r="D275" i="81"/>
  <c r="F273" i="9"/>
  <c r="A379" i="11"/>
  <c r="A379" i="9"/>
  <c r="K279" i="81" l="1"/>
  <c r="M279" i="81" s="1"/>
  <c r="N279" i="81" s="1"/>
  <c r="O279" i="81" s="1"/>
  <c r="L280" i="81"/>
  <c r="D274" i="11"/>
  <c r="F274" i="11" s="1"/>
  <c r="E274" i="11"/>
  <c r="E274" i="9"/>
  <c r="B275" i="9"/>
  <c r="C275" i="9" s="1"/>
  <c r="D275" i="9" s="1"/>
  <c r="C275" i="11"/>
  <c r="J271" i="11"/>
  <c r="I272" i="11"/>
  <c r="G273" i="9"/>
  <c r="H273" i="9" s="1"/>
  <c r="I273" i="9" s="1"/>
  <c r="G273" i="11"/>
  <c r="H273" i="11" s="1"/>
  <c r="I273" i="11" s="1"/>
  <c r="E274" i="81"/>
  <c r="F274" i="81" s="1"/>
  <c r="G274" i="81" s="1"/>
  <c r="C275" i="81"/>
  <c r="D276" i="81"/>
  <c r="F274" i="9"/>
  <c r="A380" i="11"/>
  <c r="A380" i="9"/>
  <c r="K280" i="81" l="1"/>
  <c r="M280" i="81" s="1"/>
  <c r="N280" i="81" s="1"/>
  <c r="O280" i="81" s="1"/>
  <c r="L281" i="81"/>
  <c r="D275" i="11"/>
  <c r="E275" i="11"/>
  <c r="E275" i="9"/>
  <c r="B276" i="9"/>
  <c r="C276" i="9" s="1"/>
  <c r="D276" i="9" s="1"/>
  <c r="C276" i="11"/>
  <c r="J273" i="11"/>
  <c r="G274" i="11"/>
  <c r="H274" i="11" s="1"/>
  <c r="I274" i="11" s="1"/>
  <c r="J272" i="11"/>
  <c r="F275" i="11"/>
  <c r="G274" i="9"/>
  <c r="H274" i="9" s="1"/>
  <c r="I274" i="9" s="1"/>
  <c r="E275" i="81"/>
  <c r="F275" i="81" s="1"/>
  <c r="G275" i="81" s="1"/>
  <c r="C276" i="81"/>
  <c r="D277" i="81"/>
  <c r="F275" i="9"/>
  <c r="A381" i="11"/>
  <c r="A381" i="9"/>
  <c r="K281" i="81" l="1"/>
  <c r="M281" i="81" s="1"/>
  <c r="N281" i="81" s="1"/>
  <c r="O281" i="81" s="1"/>
  <c r="L282" i="81"/>
  <c r="D276" i="11"/>
  <c r="F276" i="11" s="1"/>
  <c r="E276" i="11"/>
  <c r="E276" i="9"/>
  <c r="J274" i="11"/>
  <c r="B277" i="9"/>
  <c r="C277" i="9" s="1"/>
  <c r="D277" i="9" s="1"/>
  <c r="C277" i="11"/>
  <c r="G275" i="11"/>
  <c r="H275" i="11" s="1"/>
  <c r="I275" i="11" s="1"/>
  <c r="G275" i="9"/>
  <c r="H275" i="9" s="1"/>
  <c r="I275" i="9" s="1"/>
  <c r="E276" i="81"/>
  <c r="F276" i="81" s="1"/>
  <c r="G276" i="81" s="1"/>
  <c r="C277" i="81"/>
  <c r="D278" i="81"/>
  <c r="F276" i="9"/>
  <c r="A382" i="11"/>
  <c r="A382" i="9"/>
  <c r="L283" i="81" l="1"/>
  <c r="K282" i="81"/>
  <c r="M282" i="81" s="1"/>
  <c r="N282" i="81" s="1"/>
  <c r="O282" i="81" s="1"/>
  <c r="D277" i="11"/>
  <c r="E277" i="11"/>
  <c r="E277" i="9"/>
  <c r="J275" i="11"/>
  <c r="B278" i="9"/>
  <c r="C278" i="9" s="1"/>
  <c r="C278" i="11"/>
  <c r="G276" i="11"/>
  <c r="H276" i="11" s="1"/>
  <c r="I276" i="11" s="1"/>
  <c r="F277" i="9"/>
  <c r="G277" i="9" s="1"/>
  <c r="H277" i="9" s="1"/>
  <c r="G276" i="9"/>
  <c r="H276" i="9" s="1"/>
  <c r="I276" i="9" s="1"/>
  <c r="E277" i="81"/>
  <c r="F277" i="81" s="1"/>
  <c r="G277" i="81" s="1"/>
  <c r="C278" i="81"/>
  <c r="D279" i="81"/>
  <c r="A383" i="11"/>
  <c r="A383" i="9"/>
  <c r="K283" i="81" l="1"/>
  <c r="M283" i="81" s="1"/>
  <c r="N283" i="81" s="1"/>
  <c r="O283" i="81" s="1"/>
  <c r="L284" i="81"/>
  <c r="D278" i="11"/>
  <c r="E278" i="11"/>
  <c r="I277" i="9"/>
  <c r="E278" i="9"/>
  <c r="D278" i="9"/>
  <c r="F278" i="9" s="1"/>
  <c r="B279" i="9"/>
  <c r="C279" i="9" s="1"/>
  <c r="D279" i="9" s="1"/>
  <c r="C279" i="11"/>
  <c r="J276" i="11"/>
  <c r="F277" i="11"/>
  <c r="E278" i="81"/>
  <c r="F278" i="81" s="1"/>
  <c r="G278" i="81" s="1"/>
  <c r="C279" i="81"/>
  <c r="D280" i="81"/>
  <c r="A384" i="11"/>
  <c r="A384" i="9"/>
  <c r="K284" i="81" l="1"/>
  <c r="M284" i="81" s="1"/>
  <c r="N284" i="81" s="1"/>
  <c r="O284" i="81" s="1"/>
  <c r="L285" i="81"/>
  <c r="D279" i="11"/>
  <c r="F279" i="11" s="1"/>
  <c r="E279" i="11"/>
  <c r="E279" i="9"/>
  <c r="B280" i="9"/>
  <c r="C280" i="9" s="1"/>
  <c r="D280" i="9" s="1"/>
  <c r="C280" i="11"/>
  <c r="G277" i="11"/>
  <c r="H277" i="11" s="1"/>
  <c r="I277" i="11" s="1"/>
  <c r="G278" i="9"/>
  <c r="H278" i="9" s="1"/>
  <c r="I278" i="9" s="1"/>
  <c r="F279" i="9"/>
  <c r="G279" i="9" s="1"/>
  <c r="H279" i="9" s="1"/>
  <c r="F278" i="11"/>
  <c r="G278" i="11" s="1"/>
  <c r="H278" i="11" s="1"/>
  <c r="I278" i="11" s="1"/>
  <c r="E279" i="81"/>
  <c r="F279" i="81" s="1"/>
  <c r="G279" i="81" s="1"/>
  <c r="C280" i="81"/>
  <c r="D281" i="81"/>
  <c r="A385" i="11"/>
  <c r="A385" i="9"/>
  <c r="I279" i="9" l="1"/>
  <c r="K285" i="81"/>
  <c r="M285" i="81" s="1"/>
  <c r="N285" i="81" s="1"/>
  <c r="O285" i="81" s="1"/>
  <c r="L286" i="81"/>
  <c r="E280" i="11"/>
  <c r="D280" i="11"/>
  <c r="E280" i="9"/>
  <c r="J278" i="11"/>
  <c r="B281" i="9"/>
  <c r="C281" i="9" s="1"/>
  <c r="D281" i="9" s="1"/>
  <c r="C281" i="11"/>
  <c r="J277" i="11"/>
  <c r="G279" i="11"/>
  <c r="H279" i="11" s="1"/>
  <c r="I279" i="11" s="1"/>
  <c r="E280" i="81"/>
  <c r="F280" i="81" s="1"/>
  <c r="G280" i="81" s="1"/>
  <c r="C281" i="81"/>
  <c r="D282" i="81"/>
  <c r="F280" i="9"/>
  <c r="A386" i="11"/>
  <c r="A386" i="9"/>
  <c r="E281" i="9" l="1"/>
  <c r="L287" i="81"/>
  <c r="K286" i="81"/>
  <c r="M286" i="81" s="1"/>
  <c r="N286" i="81" s="1"/>
  <c r="O286" i="81" s="1"/>
  <c r="D281" i="11"/>
  <c r="F281" i="11" s="1"/>
  <c r="E281" i="11"/>
  <c r="B282" i="9"/>
  <c r="C282" i="9" s="1"/>
  <c r="D282" i="9" s="1"/>
  <c r="C282" i="11"/>
  <c r="J279" i="11"/>
  <c r="F280" i="11"/>
  <c r="G280" i="11" s="1"/>
  <c r="H280" i="11" s="1"/>
  <c r="I280" i="11" s="1"/>
  <c r="G280" i="9"/>
  <c r="H280" i="9" s="1"/>
  <c r="I280" i="9" s="1"/>
  <c r="E281" i="81"/>
  <c r="F281" i="81" s="1"/>
  <c r="G281" i="81" s="1"/>
  <c r="C282" i="81"/>
  <c r="D283" i="81"/>
  <c r="F281" i="9"/>
  <c r="A387" i="11"/>
  <c r="A387" i="9"/>
  <c r="K287" i="81" l="1"/>
  <c r="M287" i="81" s="1"/>
  <c r="N287" i="81" s="1"/>
  <c r="O287" i="81" s="1"/>
  <c r="L288" i="81"/>
  <c r="E282" i="11"/>
  <c r="D282" i="11"/>
  <c r="E282" i="9"/>
  <c r="J280" i="11"/>
  <c r="B283" i="9"/>
  <c r="C283" i="9" s="1"/>
  <c r="D283" i="9" s="1"/>
  <c r="C283" i="11"/>
  <c r="G281" i="9"/>
  <c r="H281" i="9" s="1"/>
  <c r="I281" i="9" s="1"/>
  <c r="G281" i="11"/>
  <c r="H281" i="11" s="1"/>
  <c r="I281" i="11" s="1"/>
  <c r="E282" i="81"/>
  <c r="F282" i="81" s="1"/>
  <c r="G282" i="81" s="1"/>
  <c r="C283" i="81"/>
  <c r="D284" i="81"/>
  <c r="F282" i="9"/>
  <c r="A388" i="11"/>
  <c r="A388" i="9"/>
  <c r="E283" i="9" l="1"/>
  <c r="K288" i="81"/>
  <c r="M288" i="81" s="1"/>
  <c r="N288" i="81" s="1"/>
  <c r="O288" i="81" s="1"/>
  <c r="L289" i="81"/>
  <c r="D283" i="11"/>
  <c r="E283" i="11"/>
  <c r="J281" i="11"/>
  <c r="B284" i="9"/>
  <c r="C284" i="9" s="1"/>
  <c r="D284" i="9" s="1"/>
  <c r="C284" i="11"/>
  <c r="G282" i="9"/>
  <c r="H282" i="9" s="1"/>
  <c r="I282" i="9" s="1"/>
  <c r="F282" i="11"/>
  <c r="E283" i="81"/>
  <c r="F283" i="81" s="1"/>
  <c r="G283" i="81" s="1"/>
  <c r="C284" i="81"/>
  <c r="D285" i="81"/>
  <c r="F283" i="9"/>
  <c r="A389" i="11"/>
  <c r="A389" i="9"/>
  <c r="K289" i="81" l="1"/>
  <c r="M289" i="81" s="1"/>
  <c r="N289" i="81" s="1"/>
  <c r="O289" i="81" s="1"/>
  <c r="L290" i="81"/>
  <c r="D284" i="11"/>
  <c r="E284" i="11"/>
  <c r="E284" i="9"/>
  <c r="B285" i="9"/>
  <c r="C285" i="9" s="1"/>
  <c r="D285" i="9" s="1"/>
  <c r="C285" i="11"/>
  <c r="F283" i="11"/>
  <c r="G282" i="11"/>
  <c r="H282" i="11" s="1"/>
  <c r="I282" i="11" s="1"/>
  <c r="G283" i="9"/>
  <c r="H283" i="9" s="1"/>
  <c r="I283" i="9" s="1"/>
  <c r="F284" i="9"/>
  <c r="G284" i="9" s="1"/>
  <c r="H284" i="9" s="1"/>
  <c r="E284" i="81"/>
  <c r="F284" i="81" s="1"/>
  <c r="G284" i="81" s="1"/>
  <c r="C285" i="81"/>
  <c r="D286" i="81"/>
  <c r="A390" i="11"/>
  <c r="A390" i="9"/>
  <c r="I284" i="9" l="1"/>
  <c r="L291" i="81"/>
  <c r="K290" i="81"/>
  <c r="M290" i="81" s="1"/>
  <c r="N290" i="81" s="1"/>
  <c r="O290" i="81" s="1"/>
  <c r="D285" i="11"/>
  <c r="F285" i="11" s="1"/>
  <c r="E285" i="11"/>
  <c r="E285" i="9"/>
  <c r="J282" i="11"/>
  <c r="B286" i="9"/>
  <c r="C286" i="9" s="1"/>
  <c r="C286" i="11"/>
  <c r="F284" i="11"/>
  <c r="G283" i="11"/>
  <c r="H283" i="11" s="1"/>
  <c r="I283" i="11" s="1"/>
  <c r="E285" i="81"/>
  <c r="F285" i="81" s="1"/>
  <c r="G285" i="81" s="1"/>
  <c r="C286" i="81"/>
  <c r="D287" i="81"/>
  <c r="F285" i="9"/>
  <c r="A391" i="11"/>
  <c r="A391" i="9"/>
  <c r="K291" i="81" l="1"/>
  <c r="M291" i="81" s="1"/>
  <c r="N291" i="81" s="1"/>
  <c r="O291" i="81" s="1"/>
  <c r="L292" i="81"/>
  <c r="D286" i="11"/>
  <c r="E286" i="11"/>
  <c r="E286" i="9"/>
  <c r="D286" i="9"/>
  <c r="F286" i="9" s="1"/>
  <c r="J283" i="11"/>
  <c r="B287" i="9"/>
  <c r="C287" i="9" s="1"/>
  <c r="C287" i="11"/>
  <c r="G285" i="11"/>
  <c r="H285" i="11" s="1"/>
  <c r="F286" i="11"/>
  <c r="G285" i="9"/>
  <c r="H285" i="9" s="1"/>
  <c r="I285" i="9" s="1"/>
  <c r="G284" i="11"/>
  <c r="H284" i="11" s="1"/>
  <c r="I284" i="11" s="1"/>
  <c r="E286" i="81"/>
  <c r="F286" i="81" s="1"/>
  <c r="G286" i="81" s="1"/>
  <c r="C287" i="81"/>
  <c r="D288" i="81"/>
  <c r="A392" i="11"/>
  <c r="A392" i="9"/>
  <c r="K292" i="81" l="1"/>
  <c r="M292" i="81" s="1"/>
  <c r="N292" i="81" s="1"/>
  <c r="O292" i="81" s="1"/>
  <c r="L293" i="81"/>
  <c r="E287" i="11"/>
  <c r="D287" i="11"/>
  <c r="F287" i="11" s="1"/>
  <c r="E287" i="9"/>
  <c r="D287" i="9"/>
  <c r="F287" i="9" s="1"/>
  <c r="B288" i="9"/>
  <c r="C288" i="9" s="1"/>
  <c r="D288" i="9" s="1"/>
  <c r="C288" i="11"/>
  <c r="J284" i="11"/>
  <c r="I285" i="11"/>
  <c r="G286" i="11"/>
  <c r="H286" i="11" s="1"/>
  <c r="I286" i="11" s="1"/>
  <c r="G286" i="9"/>
  <c r="H286" i="9" s="1"/>
  <c r="I286" i="9" s="1"/>
  <c r="E287" i="81"/>
  <c r="F287" i="81" s="1"/>
  <c r="G287" i="81" s="1"/>
  <c r="C288" i="81"/>
  <c r="D289" i="81"/>
  <c r="A393" i="11"/>
  <c r="A393" i="9"/>
  <c r="E288" i="9" l="1"/>
  <c r="K293" i="81"/>
  <c r="M293" i="81" s="1"/>
  <c r="N293" i="81" s="1"/>
  <c r="O293" i="81" s="1"/>
  <c r="L294" i="81"/>
  <c r="D288" i="11"/>
  <c r="F288" i="11" s="1"/>
  <c r="G288" i="11" s="1"/>
  <c r="H288" i="11" s="1"/>
  <c r="E288" i="11"/>
  <c r="B289" i="9"/>
  <c r="C289" i="9" s="1"/>
  <c r="D289" i="9" s="1"/>
  <c r="F289" i="9" s="1"/>
  <c r="G289" i="9" s="1"/>
  <c r="H289" i="9" s="1"/>
  <c r="C289" i="11"/>
  <c r="J286" i="11"/>
  <c r="G287" i="9"/>
  <c r="H287" i="9" s="1"/>
  <c r="I287" i="9" s="1"/>
  <c r="J285" i="11"/>
  <c r="G287" i="11"/>
  <c r="H287" i="11" s="1"/>
  <c r="I287" i="11" s="1"/>
  <c r="E288" i="81"/>
  <c r="F288" i="81" s="1"/>
  <c r="G288" i="81" s="1"/>
  <c r="C289" i="81"/>
  <c r="D290" i="81"/>
  <c r="F288" i="9"/>
  <c r="A394" i="11"/>
  <c r="A394" i="9"/>
  <c r="L295" i="81" l="1"/>
  <c r="K294" i="81"/>
  <c r="M294" i="81" s="1"/>
  <c r="N294" i="81" s="1"/>
  <c r="O294" i="81" s="1"/>
  <c r="D289" i="11"/>
  <c r="E289" i="11"/>
  <c r="E289" i="9"/>
  <c r="I289" i="9" s="1"/>
  <c r="B290" i="9"/>
  <c r="C290" i="9" s="1"/>
  <c r="D290" i="9" s="1"/>
  <c r="C290" i="11"/>
  <c r="J287" i="11"/>
  <c r="G288" i="9"/>
  <c r="H288" i="9" s="1"/>
  <c r="I288" i="9" s="1"/>
  <c r="I288" i="11"/>
  <c r="E289" i="81"/>
  <c r="F289" i="81" s="1"/>
  <c r="G289" i="81" s="1"/>
  <c r="C290" i="81"/>
  <c r="D291" i="81"/>
  <c r="A395" i="11"/>
  <c r="A395" i="9"/>
  <c r="K295" i="81" l="1"/>
  <c r="M295" i="81" s="1"/>
  <c r="N295" i="81" s="1"/>
  <c r="O295" i="81" s="1"/>
  <c r="L296" i="81"/>
  <c r="D290" i="11"/>
  <c r="E290" i="11"/>
  <c r="E290" i="9"/>
  <c r="B291" i="9"/>
  <c r="C291" i="9" s="1"/>
  <c r="D291" i="9" s="1"/>
  <c r="C291" i="11"/>
  <c r="J288" i="11"/>
  <c r="F289" i="11"/>
  <c r="E290" i="81"/>
  <c r="F290" i="81" s="1"/>
  <c r="G290" i="81" s="1"/>
  <c r="C291" i="81"/>
  <c r="D292" i="81"/>
  <c r="F290" i="9"/>
  <c r="A396" i="11"/>
  <c r="A396" i="9"/>
  <c r="K296" i="81" l="1"/>
  <c r="M296" i="81" s="1"/>
  <c r="N296" i="81" s="1"/>
  <c r="O296" i="81" s="1"/>
  <c r="L297" i="81"/>
  <c r="E291" i="11"/>
  <c r="D291" i="11"/>
  <c r="E291" i="9"/>
  <c r="B292" i="9"/>
  <c r="C292" i="9" s="1"/>
  <c r="C292" i="11"/>
  <c r="G290" i="9"/>
  <c r="H290" i="9" s="1"/>
  <c r="I290" i="9" s="1"/>
  <c r="G289" i="11"/>
  <c r="H289" i="11" s="1"/>
  <c r="I289" i="11" s="1"/>
  <c r="F290" i="11"/>
  <c r="E291" i="81"/>
  <c r="F291" i="81" s="1"/>
  <c r="G291" i="81" s="1"/>
  <c r="C292" i="81"/>
  <c r="D293" i="81"/>
  <c r="F291" i="9"/>
  <c r="A397" i="11"/>
  <c r="A397" i="9"/>
  <c r="K297" i="81" l="1"/>
  <c r="M297" i="81" s="1"/>
  <c r="N297" i="81" s="1"/>
  <c r="O297" i="81" s="1"/>
  <c r="L298" i="81"/>
  <c r="D292" i="11"/>
  <c r="F292" i="11" s="1"/>
  <c r="G292" i="11" s="1"/>
  <c r="H292" i="11" s="1"/>
  <c r="E292" i="11"/>
  <c r="E292" i="9"/>
  <c r="D292" i="9"/>
  <c r="F292" i="9" s="1"/>
  <c r="J289" i="11"/>
  <c r="B293" i="9"/>
  <c r="C293" i="9" s="1"/>
  <c r="D293" i="9" s="1"/>
  <c r="F293" i="9" s="1"/>
  <c r="G293" i="9" s="1"/>
  <c r="H293" i="9" s="1"/>
  <c r="C293" i="11"/>
  <c r="F291" i="11"/>
  <c r="G291" i="11" s="1"/>
  <c r="H291" i="11" s="1"/>
  <c r="I291" i="11" s="1"/>
  <c r="G291" i="9"/>
  <c r="H291" i="9" s="1"/>
  <c r="I291" i="9" s="1"/>
  <c r="I290" i="11"/>
  <c r="G290" i="11"/>
  <c r="H290" i="11" s="1"/>
  <c r="E292" i="81"/>
  <c r="F292" i="81" s="1"/>
  <c r="G292" i="81" s="1"/>
  <c r="C293" i="81"/>
  <c r="D294" i="81"/>
  <c r="A398" i="11"/>
  <c r="A398" i="9"/>
  <c r="L299" i="81" l="1"/>
  <c r="K298" i="81"/>
  <c r="M298" i="81" s="1"/>
  <c r="N298" i="81" s="1"/>
  <c r="O298" i="81" s="1"/>
  <c r="D293" i="11"/>
  <c r="E293" i="11"/>
  <c r="E293" i="9"/>
  <c r="I293" i="9" s="1"/>
  <c r="J291" i="11"/>
  <c r="B294" i="9"/>
  <c r="C294" i="9" s="1"/>
  <c r="D294" i="9" s="1"/>
  <c r="C294" i="11"/>
  <c r="G292" i="9"/>
  <c r="H292" i="9" s="1"/>
  <c r="I292" i="9" s="1"/>
  <c r="J290" i="11"/>
  <c r="I292" i="11"/>
  <c r="E293" i="81"/>
  <c r="F293" i="81" s="1"/>
  <c r="G293" i="81" s="1"/>
  <c r="C294" i="81"/>
  <c r="D295" i="81"/>
  <c r="A399" i="11"/>
  <c r="A399" i="9"/>
  <c r="K299" i="81" l="1"/>
  <c r="M299" i="81" s="1"/>
  <c r="N299" i="81" s="1"/>
  <c r="O299" i="81" s="1"/>
  <c r="L300" i="81"/>
  <c r="D294" i="11"/>
  <c r="E294" i="11"/>
  <c r="E294" i="9"/>
  <c r="B295" i="9"/>
  <c r="C295" i="9" s="1"/>
  <c r="D295" i="9" s="1"/>
  <c r="C295" i="11"/>
  <c r="J292" i="11"/>
  <c r="F293" i="11"/>
  <c r="E294" i="81"/>
  <c r="F294" i="81" s="1"/>
  <c r="G294" i="81" s="1"/>
  <c r="C295" i="81"/>
  <c r="D296" i="81"/>
  <c r="F294" i="9"/>
  <c r="A400" i="11"/>
  <c r="A400" i="9"/>
  <c r="K300" i="81" l="1"/>
  <c r="M300" i="81" s="1"/>
  <c r="N300" i="81" s="1"/>
  <c r="O300" i="81" s="1"/>
  <c r="L301" i="81"/>
  <c r="D295" i="11"/>
  <c r="F295" i="11" s="1"/>
  <c r="E295" i="11"/>
  <c r="E295" i="9"/>
  <c r="B296" i="9"/>
  <c r="C296" i="9" s="1"/>
  <c r="D296" i="9" s="1"/>
  <c r="C296" i="11"/>
  <c r="G293" i="11"/>
  <c r="H293" i="11" s="1"/>
  <c r="I293" i="11" s="1"/>
  <c r="G294" i="9"/>
  <c r="H294" i="9" s="1"/>
  <c r="I294" i="9" s="1"/>
  <c r="F294" i="11"/>
  <c r="E295" i="81"/>
  <c r="F295" i="81" s="1"/>
  <c r="G295" i="81" s="1"/>
  <c r="C296" i="81"/>
  <c r="D297" i="81"/>
  <c r="F295" i="9"/>
  <c r="A401" i="11"/>
  <c r="A401" i="9"/>
  <c r="K301" i="81" l="1"/>
  <c r="M301" i="81" s="1"/>
  <c r="N301" i="81" s="1"/>
  <c r="O301" i="81" s="1"/>
  <c r="L302" i="81"/>
  <c r="E296" i="11"/>
  <c r="D296" i="11"/>
  <c r="F296" i="11" s="1"/>
  <c r="E296" i="9"/>
  <c r="B297" i="9"/>
  <c r="C297" i="9" s="1"/>
  <c r="D297" i="9" s="1"/>
  <c r="C297" i="11"/>
  <c r="J293" i="11"/>
  <c r="G294" i="11"/>
  <c r="H294" i="11" s="1"/>
  <c r="I294" i="11" s="1"/>
  <c r="G295" i="11"/>
  <c r="H295" i="11" s="1"/>
  <c r="I295" i="11" s="1"/>
  <c r="G295" i="9"/>
  <c r="H295" i="9" s="1"/>
  <c r="I295" i="9" s="1"/>
  <c r="E296" i="81"/>
  <c r="F296" i="81" s="1"/>
  <c r="G296" i="81" s="1"/>
  <c r="C297" i="81"/>
  <c r="D298" i="81"/>
  <c r="F296" i="9"/>
  <c r="A402" i="11"/>
  <c r="A402" i="9"/>
  <c r="L303" i="81" l="1"/>
  <c r="K302" i="81"/>
  <c r="M302" i="81" s="1"/>
  <c r="N302" i="81" s="1"/>
  <c r="O302" i="81" s="1"/>
  <c r="D297" i="11"/>
  <c r="E297" i="11"/>
  <c r="E297" i="9"/>
  <c r="J295" i="11"/>
  <c r="J294" i="11"/>
  <c r="B298" i="9"/>
  <c r="C298" i="9" s="1"/>
  <c r="C298" i="11"/>
  <c r="G296" i="11"/>
  <c r="H296" i="11" s="1"/>
  <c r="I296" i="11" s="1"/>
  <c r="G296" i="9"/>
  <c r="H296" i="9" s="1"/>
  <c r="I296" i="9" s="1"/>
  <c r="E297" i="81"/>
  <c r="F297" i="81" s="1"/>
  <c r="G297" i="81" s="1"/>
  <c r="C298" i="81"/>
  <c r="D299" i="81"/>
  <c r="F297" i="9"/>
  <c r="A403" i="11"/>
  <c r="A403" i="9"/>
  <c r="K303" i="81" l="1"/>
  <c r="M303" i="81" s="1"/>
  <c r="N303" i="81" s="1"/>
  <c r="O303" i="81" s="1"/>
  <c r="L304" i="81"/>
  <c r="E298" i="11"/>
  <c r="D298" i="11"/>
  <c r="E298" i="9"/>
  <c r="D298" i="9"/>
  <c r="F298" i="9" s="1"/>
  <c r="B299" i="9"/>
  <c r="C299" i="9" s="1"/>
  <c r="E299" i="9" s="1"/>
  <c r="C299" i="11"/>
  <c r="J296" i="11"/>
  <c r="G297" i="9"/>
  <c r="H297" i="9" s="1"/>
  <c r="I297" i="9" s="1"/>
  <c r="F297" i="11"/>
  <c r="E298" i="81"/>
  <c r="F298" i="81" s="1"/>
  <c r="G298" i="81" s="1"/>
  <c r="C299" i="81"/>
  <c r="D300" i="81"/>
  <c r="A404" i="11"/>
  <c r="C404" i="11" s="1"/>
  <c r="A404" i="9"/>
  <c r="B404" i="9" s="1"/>
  <c r="K304" i="81" l="1"/>
  <c r="M304" i="81" s="1"/>
  <c r="N304" i="81" s="1"/>
  <c r="O304" i="81" s="1"/>
  <c r="L305" i="81"/>
  <c r="E404" i="11"/>
  <c r="D404" i="11"/>
  <c r="D299" i="11"/>
  <c r="E299" i="11"/>
  <c r="D299" i="9"/>
  <c r="F299" i="9" s="1"/>
  <c r="G299" i="9" s="1"/>
  <c r="H299" i="9" s="1"/>
  <c r="I299" i="9" s="1"/>
  <c r="B300" i="9"/>
  <c r="C300" i="9" s="1"/>
  <c r="D300" i="9" s="1"/>
  <c r="C300" i="11"/>
  <c r="G298" i="9"/>
  <c r="H298" i="9" s="1"/>
  <c r="I298" i="9" s="1"/>
  <c r="F298" i="11"/>
  <c r="G297" i="11"/>
  <c r="H297" i="11" s="1"/>
  <c r="I297" i="11" s="1"/>
  <c r="E299" i="81"/>
  <c r="F299" i="81" s="1"/>
  <c r="G299" i="81" s="1"/>
  <c r="C300" i="81"/>
  <c r="D301" i="81"/>
  <c r="A405" i="11"/>
  <c r="C405" i="11" s="1"/>
  <c r="A405" i="9"/>
  <c r="B405" i="9" s="1"/>
  <c r="K305" i="81" l="1"/>
  <c r="M305" i="81" s="1"/>
  <c r="N305" i="81" s="1"/>
  <c r="O305" i="81" s="1"/>
  <c r="L306" i="81"/>
  <c r="D405" i="11"/>
  <c r="E405" i="11"/>
  <c r="D300" i="11"/>
  <c r="F300" i="11" s="1"/>
  <c r="G300" i="11" s="1"/>
  <c r="H300" i="11" s="1"/>
  <c r="E300" i="11"/>
  <c r="E300" i="9"/>
  <c r="J297" i="11"/>
  <c r="B301" i="9"/>
  <c r="C301" i="9" s="1"/>
  <c r="D301" i="9" s="1"/>
  <c r="C301" i="11"/>
  <c r="F299" i="11"/>
  <c r="G298" i="11"/>
  <c r="H298" i="11" s="1"/>
  <c r="I298" i="11" s="1"/>
  <c r="E300" i="81"/>
  <c r="F300" i="81" s="1"/>
  <c r="G300" i="81" s="1"/>
  <c r="C301" i="81"/>
  <c r="D302" i="81"/>
  <c r="F300" i="9"/>
  <c r="A406" i="11"/>
  <c r="C406" i="11" s="1"/>
  <c r="A406" i="9"/>
  <c r="B406" i="9" s="1"/>
  <c r="L307" i="81" l="1"/>
  <c r="K306" i="81"/>
  <c r="M306" i="81" s="1"/>
  <c r="N306" i="81" s="1"/>
  <c r="O306" i="81" s="1"/>
  <c r="D301" i="11"/>
  <c r="F301" i="11" s="1"/>
  <c r="E301" i="11"/>
  <c r="D406" i="11"/>
  <c r="E406" i="11"/>
  <c r="E301" i="9"/>
  <c r="J298" i="11"/>
  <c r="B302" i="9"/>
  <c r="C302" i="9" s="1"/>
  <c r="D302" i="9" s="1"/>
  <c r="C302" i="11"/>
  <c r="G299" i="11"/>
  <c r="H299" i="11" s="1"/>
  <c r="I299" i="11" s="1"/>
  <c r="G300" i="9"/>
  <c r="H300" i="9" s="1"/>
  <c r="I300" i="9" s="1"/>
  <c r="E301" i="81"/>
  <c r="F301" i="81" s="1"/>
  <c r="G301" i="81" s="1"/>
  <c r="C302" i="81"/>
  <c r="D303" i="81"/>
  <c r="F301" i="9"/>
  <c r="A407" i="11"/>
  <c r="C407" i="11" s="1"/>
  <c r="A407" i="9"/>
  <c r="B407" i="9" s="1"/>
  <c r="K307" i="81" l="1"/>
  <c r="M307" i="81" s="1"/>
  <c r="N307" i="81" s="1"/>
  <c r="O307" i="81" s="1"/>
  <c r="L308" i="81"/>
  <c r="E302" i="11"/>
  <c r="D302" i="11"/>
  <c r="D407" i="11"/>
  <c r="E407" i="11"/>
  <c r="E302" i="9"/>
  <c r="J299" i="11"/>
  <c r="I300" i="11"/>
  <c r="B303" i="9"/>
  <c r="C303" i="9" s="1"/>
  <c r="E303" i="9" s="1"/>
  <c r="C303" i="11"/>
  <c r="G301" i="9"/>
  <c r="H301" i="9" s="1"/>
  <c r="I301" i="9" s="1"/>
  <c r="G301" i="11"/>
  <c r="H301" i="11" s="1"/>
  <c r="I301" i="11" s="1"/>
  <c r="E302" i="81"/>
  <c r="F302" i="81" s="1"/>
  <c r="G302" i="81" s="1"/>
  <c r="C303" i="81"/>
  <c r="D304" i="81"/>
  <c r="F302" i="9"/>
  <c r="A408" i="11"/>
  <c r="C408" i="11" s="1"/>
  <c r="A408" i="9"/>
  <c r="B408" i="9" s="1"/>
  <c r="K308" i="81" l="1"/>
  <c r="M308" i="81" s="1"/>
  <c r="N308" i="81" s="1"/>
  <c r="O308" i="81" s="1"/>
  <c r="L309" i="81"/>
  <c r="D408" i="11"/>
  <c r="E408" i="11"/>
  <c r="D303" i="11"/>
  <c r="E303" i="11"/>
  <c r="D303" i="9"/>
  <c r="F303" i="9" s="1"/>
  <c r="G303" i="9" s="1"/>
  <c r="H303" i="9" s="1"/>
  <c r="I303" i="9" s="1"/>
  <c r="J301" i="11"/>
  <c r="B304" i="9"/>
  <c r="C304" i="9" s="1"/>
  <c r="D304" i="9" s="1"/>
  <c r="C304" i="11"/>
  <c r="G302" i="9"/>
  <c r="H302" i="9" s="1"/>
  <c r="I302" i="9" s="1"/>
  <c r="J300" i="11"/>
  <c r="F302" i="11"/>
  <c r="E303" i="81"/>
  <c r="F303" i="81" s="1"/>
  <c r="G303" i="81" s="1"/>
  <c r="C304" i="81"/>
  <c r="D305" i="81"/>
  <c r="A409" i="11"/>
  <c r="C409" i="11" s="1"/>
  <c r="A409" i="9"/>
  <c r="B409" i="9" s="1"/>
  <c r="E304" i="9" l="1"/>
  <c r="K309" i="81"/>
  <c r="M309" i="81" s="1"/>
  <c r="N309" i="81" s="1"/>
  <c r="O309" i="81" s="1"/>
  <c r="L310" i="81"/>
  <c r="E304" i="11"/>
  <c r="D304" i="11"/>
  <c r="F304" i="11" s="1"/>
  <c r="D409" i="11"/>
  <c r="E409" i="11"/>
  <c r="B305" i="9"/>
  <c r="C305" i="9" s="1"/>
  <c r="D305" i="9" s="1"/>
  <c r="C305" i="11"/>
  <c r="F303" i="11"/>
  <c r="G302" i="11"/>
  <c r="H302" i="11" s="1"/>
  <c r="I302" i="11" s="1"/>
  <c r="E304" i="81"/>
  <c r="F304" i="81" s="1"/>
  <c r="G304" i="81" s="1"/>
  <c r="C305" i="81"/>
  <c r="D306" i="81"/>
  <c r="F304" i="9"/>
  <c r="A410" i="11"/>
  <c r="C410" i="11" s="1"/>
  <c r="A410" i="9"/>
  <c r="B410" i="9" s="1"/>
  <c r="L311" i="81" l="1"/>
  <c r="K310" i="81"/>
  <c r="M310" i="81" s="1"/>
  <c r="N310" i="81" s="1"/>
  <c r="O310" i="81" s="1"/>
  <c r="E410" i="11"/>
  <c r="D410" i="11"/>
  <c r="D305" i="11"/>
  <c r="E305" i="11"/>
  <c r="E305" i="9"/>
  <c r="J302" i="11"/>
  <c r="B306" i="9"/>
  <c r="C306" i="9" s="1"/>
  <c r="C306" i="11"/>
  <c r="G303" i="11"/>
  <c r="H303" i="11" s="1"/>
  <c r="I303" i="11" s="1"/>
  <c r="G304" i="9"/>
  <c r="H304" i="9" s="1"/>
  <c r="I304" i="9" s="1"/>
  <c r="G304" i="11"/>
  <c r="H304" i="11" s="1"/>
  <c r="I304" i="11" s="1"/>
  <c r="E305" i="81"/>
  <c r="F305" i="81" s="1"/>
  <c r="G305" i="81" s="1"/>
  <c r="C306" i="81"/>
  <c r="D307" i="81"/>
  <c r="F305" i="9"/>
  <c r="A411" i="11"/>
  <c r="C411" i="11" s="1"/>
  <c r="A411" i="9"/>
  <c r="B411" i="9" s="1"/>
  <c r="K311" i="81" l="1"/>
  <c r="M311" i="81" s="1"/>
  <c r="N311" i="81" s="1"/>
  <c r="O311" i="81" s="1"/>
  <c r="L312" i="81"/>
  <c r="D411" i="11"/>
  <c r="E411" i="11"/>
  <c r="D306" i="11"/>
  <c r="E306" i="11"/>
  <c r="D306" i="9"/>
  <c r="F306" i="9" s="1"/>
  <c r="G306" i="9" s="1"/>
  <c r="H306" i="9" s="1"/>
  <c r="E306" i="9"/>
  <c r="J304" i="11"/>
  <c r="J303" i="11"/>
  <c r="B307" i="9"/>
  <c r="C307" i="9" s="1"/>
  <c r="E307" i="9" s="1"/>
  <c r="C307" i="11"/>
  <c r="G305" i="9"/>
  <c r="H305" i="9" s="1"/>
  <c r="I305" i="9" s="1"/>
  <c r="F305" i="11"/>
  <c r="E306" i="81"/>
  <c r="F306" i="81" s="1"/>
  <c r="G306" i="81" s="1"/>
  <c r="C307" i="81"/>
  <c r="D308" i="81"/>
  <c r="A412" i="11"/>
  <c r="C412" i="11" s="1"/>
  <c r="A412" i="9"/>
  <c r="B412" i="9" s="1"/>
  <c r="I306" i="9" l="1"/>
  <c r="K312" i="81"/>
  <c r="M312" i="81" s="1"/>
  <c r="N312" i="81" s="1"/>
  <c r="O312" i="81" s="1"/>
  <c r="L313" i="81"/>
  <c r="D412" i="11"/>
  <c r="E412" i="11"/>
  <c r="D307" i="11"/>
  <c r="F307" i="11" s="1"/>
  <c r="E307" i="11"/>
  <c r="D307" i="9"/>
  <c r="F307" i="9" s="1"/>
  <c r="G307" i="9" s="1"/>
  <c r="H307" i="9" s="1"/>
  <c r="I307" i="9" s="1"/>
  <c r="B308" i="9"/>
  <c r="C308" i="9" s="1"/>
  <c r="D308" i="9" s="1"/>
  <c r="C308" i="11"/>
  <c r="G305" i="11"/>
  <c r="H305" i="11" s="1"/>
  <c r="I305" i="11" s="1"/>
  <c r="F306" i="11"/>
  <c r="E307" i="81"/>
  <c r="F307" i="81" s="1"/>
  <c r="G307" i="81" s="1"/>
  <c r="C308" i="81"/>
  <c r="D309" i="81"/>
  <c r="A413" i="11"/>
  <c r="C413" i="11" s="1"/>
  <c r="A413" i="9"/>
  <c r="B413" i="9" s="1"/>
  <c r="K313" i="81" l="1"/>
  <c r="M313" i="81" s="1"/>
  <c r="N313" i="81" s="1"/>
  <c r="O313" i="81" s="1"/>
  <c r="L314" i="81"/>
  <c r="D413" i="11"/>
  <c r="E413" i="11"/>
  <c r="E308" i="11"/>
  <c r="D308" i="11"/>
  <c r="E308" i="9"/>
  <c r="J305" i="11"/>
  <c r="B309" i="9"/>
  <c r="C309" i="9" s="1"/>
  <c r="D309" i="9" s="1"/>
  <c r="C309" i="11"/>
  <c r="G306" i="11"/>
  <c r="H306" i="11" s="1"/>
  <c r="I306" i="11" s="1"/>
  <c r="G307" i="11"/>
  <c r="H307" i="11" s="1"/>
  <c r="E308" i="81"/>
  <c r="F308" i="81" s="1"/>
  <c r="G308" i="81" s="1"/>
  <c r="C309" i="81"/>
  <c r="D310" i="81"/>
  <c r="F308" i="9"/>
  <c r="A414" i="11"/>
  <c r="C414" i="11" s="1"/>
  <c r="A414" i="9"/>
  <c r="B414" i="9" s="1"/>
  <c r="L315" i="81" l="1"/>
  <c r="K314" i="81"/>
  <c r="M314" i="81" s="1"/>
  <c r="N314" i="81" s="1"/>
  <c r="O314" i="81" s="1"/>
  <c r="E414" i="11"/>
  <c r="D414" i="11"/>
  <c r="D309" i="11"/>
  <c r="E309" i="11"/>
  <c r="E309" i="9"/>
  <c r="B310" i="9"/>
  <c r="C310" i="9" s="1"/>
  <c r="D310" i="9" s="1"/>
  <c r="C310" i="11"/>
  <c r="I307" i="11"/>
  <c r="J306" i="11"/>
  <c r="G308" i="9"/>
  <c r="H308" i="9" s="1"/>
  <c r="I308" i="9" s="1"/>
  <c r="F308" i="11"/>
  <c r="E309" i="81"/>
  <c r="F309" i="81" s="1"/>
  <c r="G309" i="81" s="1"/>
  <c r="C310" i="81"/>
  <c r="D311" i="81"/>
  <c r="F309" i="9"/>
  <c r="A415" i="11"/>
  <c r="C415" i="11" s="1"/>
  <c r="A415" i="9"/>
  <c r="B415" i="9" s="1"/>
  <c r="K315" i="81" l="1"/>
  <c r="M315" i="81" s="1"/>
  <c r="N315" i="81" s="1"/>
  <c r="O315" i="81" s="1"/>
  <c r="L316" i="81"/>
  <c r="D415" i="11"/>
  <c r="E415" i="11"/>
  <c r="E310" i="11"/>
  <c r="D310" i="11"/>
  <c r="E310" i="9"/>
  <c r="B311" i="9"/>
  <c r="C311" i="9" s="1"/>
  <c r="D311" i="9" s="1"/>
  <c r="C311" i="11"/>
  <c r="F309" i="11"/>
  <c r="G309" i="11" s="1"/>
  <c r="H309" i="11" s="1"/>
  <c r="J307" i="11"/>
  <c r="G309" i="9"/>
  <c r="H309" i="9" s="1"/>
  <c r="I309" i="9" s="1"/>
  <c r="G308" i="11"/>
  <c r="H308" i="11" s="1"/>
  <c r="I308" i="11" s="1"/>
  <c r="E310" i="81"/>
  <c r="F310" i="81" s="1"/>
  <c r="G310" i="81" s="1"/>
  <c r="C311" i="81"/>
  <c r="D312" i="81"/>
  <c r="F310" i="9"/>
  <c r="A416" i="11"/>
  <c r="C416" i="11" s="1"/>
  <c r="A416" i="9"/>
  <c r="B416" i="9" s="1"/>
  <c r="K316" i="81" l="1"/>
  <c r="M316" i="81" s="1"/>
  <c r="N316" i="81" s="1"/>
  <c r="O316" i="81" s="1"/>
  <c r="L317" i="81"/>
  <c r="D311" i="11"/>
  <c r="E311" i="11"/>
  <c r="D416" i="11"/>
  <c r="E416" i="11"/>
  <c r="E311" i="9"/>
  <c r="I309" i="11"/>
  <c r="B312" i="9"/>
  <c r="C312" i="9" s="1"/>
  <c r="D312" i="9" s="1"/>
  <c r="C312" i="11"/>
  <c r="J308" i="11"/>
  <c r="F310" i="11"/>
  <c r="G310" i="9"/>
  <c r="H310" i="9" s="1"/>
  <c r="I310" i="9" s="1"/>
  <c r="E311" i="81"/>
  <c r="F311" i="81" s="1"/>
  <c r="G311" i="81" s="1"/>
  <c r="C312" i="81"/>
  <c r="D313" i="81"/>
  <c r="F311" i="9"/>
  <c r="A417" i="11"/>
  <c r="C417" i="11" s="1"/>
  <c r="A417" i="9"/>
  <c r="B417" i="9" s="1"/>
  <c r="K317" i="81" l="1"/>
  <c r="M317" i="81" s="1"/>
  <c r="N317" i="81" s="1"/>
  <c r="O317" i="81" s="1"/>
  <c r="L318" i="81"/>
  <c r="D312" i="11"/>
  <c r="F312" i="11" s="1"/>
  <c r="E312" i="11"/>
  <c r="D417" i="11"/>
  <c r="E417" i="11"/>
  <c r="E312" i="9"/>
  <c r="B313" i="9"/>
  <c r="C313" i="9" s="1"/>
  <c r="D313" i="9" s="1"/>
  <c r="C313" i="11"/>
  <c r="G311" i="9"/>
  <c r="H311" i="9" s="1"/>
  <c r="I311" i="9" s="1"/>
  <c r="F311" i="11"/>
  <c r="G310" i="11"/>
  <c r="H310" i="11" s="1"/>
  <c r="I310" i="11" s="1"/>
  <c r="J309" i="11"/>
  <c r="E312" i="81"/>
  <c r="F312" i="81" s="1"/>
  <c r="G312" i="81" s="1"/>
  <c r="C313" i="81"/>
  <c r="D314" i="81"/>
  <c r="F312" i="9"/>
  <c r="A418" i="11"/>
  <c r="C418" i="11" s="1"/>
  <c r="A418" i="9"/>
  <c r="B418" i="9" s="1"/>
  <c r="L319" i="81" l="1"/>
  <c r="K318" i="81"/>
  <c r="M318" i="81" s="1"/>
  <c r="N318" i="81" s="1"/>
  <c r="O318" i="81" s="1"/>
  <c r="D313" i="11"/>
  <c r="E313" i="11"/>
  <c r="E418" i="11"/>
  <c r="D418" i="11"/>
  <c r="E313" i="9"/>
  <c r="J310" i="11"/>
  <c r="B314" i="9"/>
  <c r="C314" i="9" s="1"/>
  <c r="C314" i="11"/>
  <c r="G312" i="9"/>
  <c r="H312" i="9" s="1"/>
  <c r="I312" i="9" s="1"/>
  <c r="G312" i="11"/>
  <c r="H312" i="11" s="1"/>
  <c r="I312" i="11" s="1"/>
  <c r="G311" i="11"/>
  <c r="H311" i="11" s="1"/>
  <c r="I311" i="11" s="1"/>
  <c r="E313" i="81"/>
  <c r="F313" i="81" s="1"/>
  <c r="G313" i="81" s="1"/>
  <c r="C314" i="81"/>
  <c r="D315" i="81"/>
  <c r="F313" i="9"/>
  <c r="A419" i="11"/>
  <c r="C419" i="11" s="1"/>
  <c r="A419" i="9"/>
  <c r="B419" i="9" s="1"/>
  <c r="K319" i="81" l="1"/>
  <c r="M319" i="81" s="1"/>
  <c r="N319" i="81" s="1"/>
  <c r="O319" i="81" s="1"/>
  <c r="L320" i="81"/>
  <c r="D314" i="11"/>
  <c r="E314" i="11"/>
  <c r="D419" i="11"/>
  <c r="E419" i="11"/>
  <c r="E314" i="9"/>
  <c r="D314" i="9"/>
  <c r="F314" i="9" s="1"/>
  <c r="J312" i="11"/>
  <c r="B315" i="9"/>
  <c r="C315" i="9" s="1"/>
  <c r="D315" i="9" s="1"/>
  <c r="C315" i="11"/>
  <c r="J311" i="11"/>
  <c r="G313" i="9"/>
  <c r="H313" i="9" s="1"/>
  <c r="I313" i="9" s="1"/>
  <c r="F313" i="11"/>
  <c r="E314" i="81"/>
  <c r="F314" i="81" s="1"/>
  <c r="G314" i="81" s="1"/>
  <c r="C315" i="81"/>
  <c r="D316" i="81"/>
  <c r="A420" i="11"/>
  <c r="C420" i="11" s="1"/>
  <c r="A420" i="9"/>
  <c r="B420" i="9" s="1"/>
  <c r="E315" i="9" l="1"/>
  <c r="K320" i="81"/>
  <c r="M320" i="81" s="1"/>
  <c r="N320" i="81" s="1"/>
  <c r="O320" i="81" s="1"/>
  <c r="L321" i="81"/>
  <c r="D420" i="11"/>
  <c r="E420" i="11"/>
  <c r="D315" i="11"/>
  <c r="E315" i="11"/>
  <c r="B316" i="9"/>
  <c r="C316" i="9" s="1"/>
  <c r="D316" i="9" s="1"/>
  <c r="C316" i="11"/>
  <c r="G313" i="11"/>
  <c r="H313" i="11" s="1"/>
  <c r="I313" i="11" s="1"/>
  <c r="G314" i="9"/>
  <c r="H314" i="9" s="1"/>
  <c r="I314" i="9" s="1"/>
  <c r="F314" i="11"/>
  <c r="E315" i="81"/>
  <c r="F315" i="81" s="1"/>
  <c r="G315" i="81" s="1"/>
  <c r="C316" i="81"/>
  <c r="D317" i="81"/>
  <c r="F315" i="9"/>
  <c r="A421" i="11"/>
  <c r="C421" i="11" s="1"/>
  <c r="A421" i="9"/>
  <c r="B421" i="9" s="1"/>
  <c r="K321" i="81" l="1"/>
  <c r="M321" i="81" s="1"/>
  <c r="N321" i="81" s="1"/>
  <c r="O321" i="81" s="1"/>
  <c r="L322" i="81"/>
  <c r="D421" i="11"/>
  <c r="E421" i="11"/>
  <c r="D316" i="11"/>
  <c r="F316" i="11" s="1"/>
  <c r="G316" i="11" s="1"/>
  <c r="H316" i="11" s="1"/>
  <c r="E316" i="11"/>
  <c r="E316" i="9"/>
  <c r="J313" i="11"/>
  <c r="B317" i="9"/>
  <c r="C317" i="9" s="1"/>
  <c r="D317" i="9" s="1"/>
  <c r="C317" i="11"/>
  <c r="G314" i="11"/>
  <c r="H314" i="11" s="1"/>
  <c r="I314" i="11" s="1"/>
  <c r="G315" i="9"/>
  <c r="H315" i="9" s="1"/>
  <c r="I315" i="9" s="1"/>
  <c r="F315" i="11"/>
  <c r="E316" i="81"/>
  <c r="F316" i="81" s="1"/>
  <c r="G316" i="81" s="1"/>
  <c r="C317" i="81"/>
  <c r="D318" i="81"/>
  <c r="F316" i="9"/>
  <c r="A422" i="11"/>
  <c r="C422" i="11" s="1"/>
  <c r="A422" i="9"/>
  <c r="B422" i="9" s="1"/>
  <c r="L323" i="81" l="1"/>
  <c r="K322" i="81"/>
  <c r="M322" i="81" s="1"/>
  <c r="N322" i="81" s="1"/>
  <c r="O322" i="81" s="1"/>
  <c r="E317" i="9"/>
  <c r="D422" i="11"/>
  <c r="E422" i="11"/>
  <c r="D317" i="11"/>
  <c r="F317" i="11" s="1"/>
  <c r="E317" i="11"/>
  <c r="J314" i="11"/>
  <c r="B318" i="9"/>
  <c r="C318" i="9" s="1"/>
  <c r="C318" i="11"/>
  <c r="G316" i="9"/>
  <c r="H316" i="9" s="1"/>
  <c r="I316" i="9" s="1"/>
  <c r="G315" i="11"/>
  <c r="H315" i="11" s="1"/>
  <c r="I315" i="11" s="1"/>
  <c r="E317" i="81"/>
  <c r="F317" i="81" s="1"/>
  <c r="G317" i="81" s="1"/>
  <c r="C318" i="81"/>
  <c r="D319" i="81"/>
  <c r="F317" i="9"/>
  <c r="A423" i="11"/>
  <c r="C423" i="11" s="1"/>
  <c r="A423" i="9"/>
  <c r="B423" i="9" s="1"/>
  <c r="K323" i="81" l="1"/>
  <c r="M323" i="81" s="1"/>
  <c r="N323" i="81" s="1"/>
  <c r="O323" i="81" s="1"/>
  <c r="L324" i="81"/>
  <c r="D423" i="11"/>
  <c r="E423" i="11"/>
  <c r="E318" i="11"/>
  <c r="D318" i="11"/>
  <c r="E318" i="9"/>
  <c r="D318" i="9"/>
  <c r="F318" i="9" s="1"/>
  <c r="B319" i="9"/>
  <c r="C319" i="9" s="1"/>
  <c r="D319" i="9" s="1"/>
  <c r="C319" i="11"/>
  <c r="J315" i="11"/>
  <c r="I316" i="11"/>
  <c r="G317" i="9"/>
  <c r="H317" i="9" s="1"/>
  <c r="I317" i="9" s="1"/>
  <c r="F318" i="11"/>
  <c r="G317" i="11"/>
  <c r="H317" i="11" s="1"/>
  <c r="I317" i="11" s="1"/>
  <c r="E318" i="81"/>
  <c r="F318" i="81" s="1"/>
  <c r="G318" i="81" s="1"/>
  <c r="C319" i="81"/>
  <c r="D320" i="81"/>
  <c r="A424" i="11"/>
  <c r="C424" i="11" s="1"/>
  <c r="A424" i="9"/>
  <c r="B424" i="9" s="1"/>
  <c r="K324" i="81" l="1"/>
  <c r="M324" i="81" s="1"/>
  <c r="N324" i="81" s="1"/>
  <c r="O324" i="81" s="1"/>
  <c r="L325" i="81"/>
  <c r="E319" i="9"/>
  <c r="D319" i="11"/>
  <c r="F319" i="11" s="1"/>
  <c r="E319" i="11"/>
  <c r="E424" i="11"/>
  <c r="D424" i="11"/>
  <c r="B320" i="9"/>
  <c r="C320" i="9" s="1"/>
  <c r="D320" i="9" s="1"/>
  <c r="C320" i="11"/>
  <c r="J317" i="11"/>
  <c r="G318" i="9"/>
  <c r="H318" i="9" s="1"/>
  <c r="I318" i="9" s="1"/>
  <c r="G318" i="11"/>
  <c r="H318" i="11" s="1"/>
  <c r="I318" i="11" s="1"/>
  <c r="J316" i="11"/>
  <c r="E319" i="81"/>
  <c r="F319" i="81" s="1"/>
  <c r="G319" i="81" s="1"/>
  <c r="C320" i="81"/>
  <c r="D321" i="81"/>
  <c r="F319" i="9"/>
  <c r="A425" i="11"/>
  <c r="C425" i="11" s="1"/>
  <c r="A425" i="9"/>
  <c r="B425" i="9" s="1"/>
  <c r="K325" i="81" l="1"/>
  <c r="M325" i="81" s="1"/>
  <c r="N325" i="81" s="1"/>
  <c r="O325" i="81" s="1"/>
  <c r="L326" i="81"/>
  <c r="D425" i="11"/>
  <c r="E425" i="11"/>
  <c r="D320" i="11"/>
  <c r="F320" i="11" s="1"/>
  <c r="G320" i="11" s="1"/>
  <c r="H320" i="11" s="1"/>
  <c r="E320" i="11"/>
  <c r="E320" i="9"/>
  <c r="B321" i="9"/>
  <c r="C321" i="9" s="1"/>
  <c r="D321" i="9" s="1"/>
  <c r="C321" i="11"/>
  <c r="J318" i="11"/>
  <c r="G319" i="11"/>
  <c r="H319" i="11" s="1"/>
  <c r="I319" i="11" s="1"/>
  <c r="G319" i="9"/>
  <c r="H319" i="9" s="1"/>
  <c r="I319" i="9" s="1"/>
  <c r="E320" i="81"/>
  <c r="F320" i="81" s="1"/>
  <c r="G320" i="81" s="1"/>
  <c r="C321" i="81"/>
  <c r="D322" i="81"/>
  <c r="F320" i="9"/>
  <c r="A426" i="11"/>
  <c r="C426" i="11" s="1"/>
  <c r="A426" i="9"/>
  <c r="B426" i="9" s="1"/>
  <c r="L327" i="81" l="1"/>
  <c r="K326" i="81"/>
  <c r="M326" i="81" s="1"/>
  <c r="N326" i="81" s="1"/>
  <c r="O326" i="81" s="1"/>
  <c r="D321" i="11"/>
  <c r="E321" i="11"/>
  <c r="D426" i="11"/>
  <c r="E426" i="11"/>
  <c r="E321" i="9"/>
  <c r="B322" i="9"/>
  <c r="C322" i="9" s="1"/>
  <c r="D322" i="9" s="1"/>
  <c r="C322" i="11"/>
  <c r="J319" i="11"/>
  <c r="G320" i="9"/>
  <c r="H320" i="9" s="1"/>
  <c r="I320" i="9" s="1"/>
  <c r="I320" i="11"/>
  <c r="E321" i="81"/>
  <c r="F321" i="81" s="1"/>
  <c r="G321" i="81" s="1"/>
  <c r="C322" i="81"/>
  <c r="D323" i="81"/>
  <c r="F321" i="9"/>
  <c r="A427" i="11"/>
  <c r="C427" i="11" s="1"/>
  <c r="A427" i="9"/>
  <c r="B427" i="9" s="1"/>
  <c r="K327" i="81" l="1"/>
  <c r="M327" i="81" s="1"/>
  <c r="N327" i="81" s="1"/>
  <c r="O327" i="81" s="1"/>
  <c r="L328" i="81"/>
  <c r="D427" i="11"/>
  <c r="E427" i="11"/>
  <c r="D322" i="11"/>
  <c r="F322" i="11" s="1"/>
  <c r="E322" i="11"/>
  <c r="E322" i="9"/>
  <c r="B323" i="9"/>
  <c r="C323" i="9" s="1"/>
  <c r="D323" i="9" s="1"/>
  <c r="C323" i="11"/>
  <c r="G321" i="9"/>
  <c r="H321" i="9" s="1"/>
  <c r="I321" i="9" s="1"/>
  <c r="F321" i="11"/>
  <c r="J320" i="11"/>
  <c r="E322" i="81"/>
  <c r="F322" i="81" s="1"/>
  <c r="G322" i="81" s="1"/>
  <c r="C323" i="81"/>
  <c r="D324" i="81"/>
  <c r="F322" i="9"/>
  <c r="A428" i="11"/>
  <c r="C428" i="11" s="1"/>
  <c r="A428" i="9"/>
  <c r="B428" i="9" s="1"/>
  <c r="K328" i="81" l="1"/>
  <c r="M328" i="81" s="1"/>
  <c r="N328" i="81" s="1"/>
  <c r="O328" i="81" s="1"/>
  <c r="L329" i="81"/>
  <c r="D323" i="11"/>
  <c r="F323" i="11" s="1"/>
  <c r="E323" i="11"/>
  <c r="D428" i="11"/>
  <c r="E428" i="11"/>
  <c r="E323" i="9"/>
  <c r="B324" i="9"/>
  <c r="C324" i="9" s="1"/>
  <c r="D324" i="9" s="1"/>
  <c r="C324" i="11"/>
  <c r="G322" i="9"/>
  <c r="H322" i="9" s="1"/>
  <c r="I322" i="9" s="1"/>
  <c r="F323" i="9"/>
  <c r="G323" i="9" s="1"/>
  <c r="H323" i="9" s="1"/>
  <c r="I323" i="9" s="1"/>
  <c r="G322" i="11"/>
  <c r="H322" i="11" s="1"/>
  <c r="G321" i="11"/>
  <c r="H321" i="11" s="1"/>
  <c r="I321" i="11" s="1"/>
  <c r="E323" i="81"/>
  <c r="F323" i="81" s="1"/>
  <c r="G323" i="81" s="1"/>
  <c r="C324" i="81"/>
  <c r="D325" i="81"/>
  <c r="A429" i="11"/>
  <c r="C429" i="11" s="1"/>
  <c r="A429" i="9"/>
  <c r="B429" i="9" s="1"/>
  <c r="K329" i="81" l="1"/>
  <c r="M329" i="81" s="1"/>
  <c r="N329" i="81" s="1"/>
  <c r="O329" i="81" s="1"/>
  <c r="L330" i="81"/>
  <c r="E324" i="11"/>
  <c r="D324" i="11"/>
  <c r="F324" i="11" s="1"/>
  <c r="E429" i="11"/>
  <c r="D429" i="11"/>
  <c r="E324" i="9"/>
  <c r="B325" i="9"/>
  <c r="C325" i="9" s="1"/>
  <c r="D325" i="9" s="1"/>
  <c r="C325" i="11"/>
  <c r="J321" i="11"/>
  <c r="I322" i="11"/>
  <c r="G323" i="11"/>
  <c r="H323" i="11" s="1"/>
  <c r="I323" i="11" s="1"/>
  <c r="E324" i="81"/>
  <c r="F324" i="81" s="1"/>
  <c r="G324" i="81" s="1"/>
  <c r="C325" i="81"/>
  <c r="D326" i="81"/>
  <c r="F324" i="9"/>
  <c r="A430" i="11"/>
  <c r="C430" i="11" s="1"/>
  <c r="A430" i="9"/>
  <c r="B430" i="9" s="1"/>
  <c r="L331" i="81" l="1"/>
  <c r="K330" i="81"/>
  <c r="M330" i="81" s="1"/>
  <c r="N330" i="81" s="1"/>
  <c r="O330" i="81" s="1"/>
  <c r="D325" i="11"/>
  <c r="F325" i="11" s="1"/>
  <c r="G325" i="11" s="1"/>
  <c r="H325" i="11" s="1"/>
  <c r="E325" i="11"/>
  <c r="E430" i="11"/>
  <c r="D430" i="11"/>
  <c r="E325" i="9"/>
  <c r="B326" i="9"/>
  <c r="C326" i="9" s="1"/>
  <c r="D326" i="9" s="1"/>
  <c r="C326" i="11"/>
  <c r="J323" i="11"/>
  <c r="J322" i="11"/>
  <c r="G324" i="9"/>
  <c r="H324" i="9" s="1"/>
  <c r="I324" i="9" s="1"/>
  <c r="G324" i="11"/>
  <c r="H324" i="11" s="1"/>
  <c r="I324" i="11" s="1"/>
  <c r="E325" i="81"/>
  <c r="F325" i="81" s="1"/>
  <c r="G325" i="81" s="1"/>
  <c r="C326" i="81"/>
  <c r="D327" i="81"/>
  <c r="F325" i="9"/>
  <c r="A431" i="11"/>
  <c r="C431" i="11" s="1"/>
  <c r="A431" i="9"/>
  <c r="B431" i="9" s="1"/>
  <c r="K331" i="81" l="1"/>
  <c r="M331" i="81" s="1"/>
  <c r="N331" i="81" s="1"/>
  <c r="O331" i="81" s="1"/>
  <c r="L332" i="81"/>
  <c r="E326" i="11"/>
  <c r="D326" i="11"/>
  <c r="F326" i="11" s="1"/>
  <c r="D431" i="11"/>
  <c r="E431" i="11"/>
  <c r="E326" i="9"/>
  <c r="B327" i="9"/>
  <c r="C327" i="9" s="1"/>
  <c r="D327" i="9" s="1"/>
  <c r="F327" i="9" s="1"/>
  <c r="G327" i="9" s="1"/>
  <c r="H327" i="9" s="1"/>
  <c r="C327" i="11"/>
  <c r="J324" i="11"/>
  <c r="I325" i="11"/>
  <c r="G325" i="9"/>
  <c r="H325" i="9" s="1"/>
  <c r="I325" i="9" s="1"/>
  <c r="E326" i="81"/>
  <c r="F326" i="81" s="1"/>
  <c r="G326" i="81" s="1"/>
  <c r="C327" i="81"/>
  <c r="D328" i="81"/>
  <c r="F326" i="9"/>
  <c r="A432" i="11"/>
  <c r="C432" i="11" s="1"/>
  <c r="A432" i="9"/>
  <c r="B432" i="9" s="1"/>
  <c r="K332" i="81" l="1"/>
  <c r="M332" i="81" s="1"/>
  <c r="N332" i="81" s="1"/>
  <c r="O332" i="81" s="1"/>
  <c r="L333" i="81"/>
  <c r="D327" i="11"/>
  <c r="E327" i="11"/>
  <c r="D432" i="11"/>
  <c r="E432" i="11"/>
  <c r="E327" i="9"/>
  <c r="I327" i="9" s="1"/>
  <c r="B328" i="9"/>
  <c r="C328" i="9" s="1"/>
  <c r="D328" i="9" s="1"/>
  <c r="C328" i="11"/>
  <c r="J325" i="11"/>
  <c r="G326" i="9"/>
  <c r="H326" i="9" s="1"/>
  <c r="I326" i="9" s="1"/>
  <c r="G326" i="11"/>
  <c r="H326" i="11" s="1"/>
  <c r="I326" i="11" s="1"/>
  <c r="E327" i="81"/>
  <c r="F327" i="81" s="1"/>
  <c r="G327" i="81" s="1"/>
  <c r="C328" i="81"/>
  <c r="D329" i="81"/>
  <c r="A433" i="11"/>
  <c r="C433" i="11" s="1"/>
  <c r="A433" i="9"/>
  <c r="B433" i="9" s="1"/>
  <c r="K333" i="81" l="1"/>
  <c r="M333" i="81" s="1"/>
  <c r="N333" i="81" s="1"/>
  <c r="O333" i="81" s="1"/>
  <c r="L334" i="81"/>
  <c r="D433" i="11"/>
  <c r="E433" i="11"/>
  <c r="D328" i="11"/>
  <c r="E328" i="11"/>
  <c r="E328" i="9"/>
  <c r="J326" i="11"/>
  <c r="B329" i="9"/>
  <c r="C329" i="9" s="1"/>
  <c r="D329" i="9" s="1"/>
  <c r="C329" i="11"/>
  <c r="F327" i="11"/>
  <c r="G327" i="11" s="1"/>
  <c r="H327" i="11" s="1"/>
  <c r="I327" i="11" s="1"/>
  <c r="E328" i="81"/>
  <c r="F328" i="81" s="1"/>
  <c r="G328" i="81" s="1"/>
  <c r="C329" i="81"/>
  <c r="D330" i="81"/>
  <c r="F328" i="9"/>
  <c r="A434" i="11"/>
  <c r="C434" i="11" s="1"/>
  <c r="A434" i="9"/>
  <c r="B434" i="9" s="1"/>
  <c r="E329" i="9" l="1"/>
  <c r="L335" i="81"/>
  <c r="K334" i="81"/>
  <c r="M334" i="81" s="1"/>
  <c r="N334" i="81" s="1"/>
  <c r="O334" i="81" s="1"/>
  <c r="D329" i="11"/>
  <c r="F329" i="11" s="1"/>
  <c r="E329" i="11"/>
  <c r="E434" i="11"/>
  <c r="D434" i="11"/>
  <c r="J327" i="11"/>
  <c r="B330" i="9"/>
  <c r="C330" i="9" s="1"/>
  <c r="D330" i="9" s="1"/>
  <c r="C330" i="11"/>
  <c r="G328" i="9"/>
  <c r="H328" i="9" s="1"/>
  <c r="I328" i="9" s="1"/>
  <c r="F328" i="11"/>
  <c r="E329" i="81"/>
  <c r="F329" i="81" s="1"/>
  <c r="G329" i="81" s="1"/>
  <c r="C330" i="81"/>
  <c r="D331" i="81"/>
  <c r="F329" i="9"/>
  <c r="A435" i="11"/>
  <c r="C435" i="11" s="1"/>
  <c r="A435" i="9"/>
  <c r="B435" i="9" s="1"/>
  <c r="K335" i="81" l="1"/>
  <c r="M335" i="81" s="1"/>
  <c r="N335" i="81" s="1"/>
  <c r="O335" i="81" s="1"/>
  <c r="L336" i="81"/>
  <c r="E330" i="11"/>
  <c r="D330" i="11"/>
  <c r="F330" i="11" s="1"/>
  <c r="E435" i="11"/>
  <c r="D435" i="11"/>
  <c r="E330" i="9"/>
  <c r="B331" i="9"/>
  <c r="C331" i="9" s="1"/>
  <c r="D331" i="9" s="1"/>
  <c r="C331" i="11"/>
  <c r="G329" i="9"/>
  <c r="H329" i="9" s="1"/>
  <c r="I329" i="9" s="1"/>
  <c r="G329" i="11"/>
  <c r="H329" i="11" s="1"/>
  <c r="G328" i="11"/>
  <c r="H328" i="11" s="1"/>
  <c r="I328" i="11" s="1"/>
  <c r="E330" i="81"/>
  <c r="F330" i="81" s="1"/>
  <c r="G330" i="81" s="1"/>
  <c r="C331" i="81"/>
  <c r="D332" i="81"/>
  <c r="F330" i="9"/>
  <c r="A436" i="11"/>
  <c r="C436" i="11" s="1"/>
  <c r="A436" i="9"/>
  <c r="B436" i="9" s="1"/>
  <c r="L337" i="81" l="1"/>
  <c r="K336" i="81"/>
  <c r="M336" i="81" s="1"/>
  <c r="N336" i="81" s="1"/>
  <c r="O336" i="81" s="1"/>
  <c r="D331" i="11"/>
  <c r="F331" i="11" s="1"/>
  <c r="E331" i="11"/>
  <c r="D436" i="11"/>
  <c r="E436" i="11"/>
  <c r="E331" i="9"/>
  <c r="I329" i="11"/>
  <c r="J328" i="11"/>
  <c r="B332" i="9"/>
  <c r="C332" i="9" s="1"/>
  <c r="D332" i="9" s="1"/>
  <c r="C332" i="11"/>
  <c r="G330" i="9"/>
  <c r="H330" i="9" s="1"/>
  <c r="I330" i="9" s="1"/>
  <c r="G330" i="11"/>
  <c r="H330" i="11" s="1"/>
  <c r="I330" i="11" s="1"/>
  <c r="E331" i="81"/>
  <c r="F331" i="81" s="1"/>
  <c r="G331" i="81" s="1"/>
  <c r="C332" i="81"/>
  <c r="D333" i="81"/>
  <c r="F331" i="9"/>
  <c r="A437" i="11"/>
  <c r="C437" i="11" s="1"/>
  <c r="A437" i="9"/>
  <c r="B437" i="9" s="1"/>
  <c r="K337" i="81" l="1"/>
  <c r="M337" i="81" s="1"/>
  <c r="N337" i="81" s="1"/>
  <c r="O337" i="81" s="1"/>
  <c r="L338" i="81"/>
  <c r="D332" i="11"/>
  <c r="E332" i="11"/>
  <c r="E437" i="11"/>
  <c r="D437" i="11"/>
  <c r="E332" i="9"/>
  <c r="B333" i="9"/>
  <c r="C333" i="9" s="1"/>
  <c r="D333" i="9" s="1"/>
  <c r="C333" i="11"/>
  <c r="J330" i="11"/>
  <c r="G331" i="9"/>
  <c r="H331" i="9" s="1"/>
  <c r="I331" i="9" s="1"/>
  <c r="G331" i="11"/>
  <c r="H331" i="11" s="1"/>
  <c r="I331" i="11" s="1"/>
  <c r="J329" i="11"/>
  <c r="E332" i="81"/>
  <c r="F332" i="81" s="1"/>
  <c r="G332" i="81" s="1"/>
  <c r="C333" i="81"/>
  <c r="D334" i="81"/>
  <c r="F332" i="9"/>
  <c r="A438" i="11"/>
  <c r="C438" i="11" s="1"/>
  <c r="A438" i="9"/>
  <c r="B438" i="9" s="1"/>
  <c r="K338" i="81" l="1"/>
  <c r="M338" i="81" s="1"/>
  <c r="N338" i="81" s="1"/>
  <c r="O338" i="81" s="1"/>
  <c r="L339" i="81"/>
  <c r="D438" i="11"/>
  <c r="E438" i="11"/>
  <c r="D333" i="11"/>
  <c r="E333" i="11"/>
  <c r="E333" i="9"/>
  <c r="B334" i="9"/>
  <c r="C334" i="9" s="1"/>
  <c r="D334" i="9" s="1"/>
  <c r="C334" i="11"/>
  <c r="J331" i="11"/>
  <c r="G332" i="9"/>
  <c r="H332" i="9" s="1"/>
  <c r="I332" i="9" s="1"/>
  <c r="F332" i="11"/>
  <c r="G332" i="11" s="1"/>
  <c r="H332" i="11" s="1"/>
  <c r="I332" i="11" s="1"/>
  <c r="E333" i="81"/>
  <c r="F333" i="81" s="1"/>
  <c r="G333" i="81" s="1"/>
  <c r="C334" i="81"/>
  <c r="D335" i="81"/>
  <c r="F333" i="9"/>
  <c r="A439" i="11"/>
  <c r="C439" i="11" s="1"/>
  <c r="A439" i="9"/>
  <c r="B439" i="9" s="1"/>
  <c r="K339" i="81" l="1"/>
  <c r="M339" i="81" s="1"/>
  <c r="N339" i="81" s="1"/>
  <c r="O339" i="81" s="1"/>
  <c r="L340" i="81"/>
  <c r="E439" i="11"/>
  <c r="D439" i="11"/>
  <c r="E334" i="11"/>
  <c r="D334" i="11"/>
  <c r="E334" i="9"/>
  <c r="J332" i="11"/>
  <c r="B335" i="9"/>
  <c r="C335" i="9" s="1"/>
  <c r="C335" i="11"/>
  <c r="F333" i="11"/>
  <c r="G333" i="11" s="1"/>
  <c r="H333" i="11" s="1"/>
  <c r="I333" i="11" s="1"/>
  <c r="G333" i="9"/>
  <c r="H333" i="9" s="1"/>
  <c r="I333" i="9" s="1"/>
  <c r="E334" i="81"/>
  <c r="F334" i="81" s="1"/>
  <c r="G334" i="81" s="1"/>
  <c r="C335" i="81"/>
  <c r="D336" i="81"/>
  <c r="F334" i="9"/>
  <c r="A440" i="11"/>
  <c r="C440" i="11" s="1"/>
  <c r="A440" i="9"/>
  <c r="B440" i="9" s="1"/>
  <c r="K340" i="81" l="1"/>
  <c r="M340" i="81" s="1"/>
  <c r="N340" i="81" s="1"/>
  <c r="O340" i="81" s="1"/>
  <c r="L341" i="81"/>
  <c r="D335" i="11"/>
  <c r="E335" i="11"/>
  <c r="D440" i="11"/>
  <c r="E440" i="11"/>
  <c r="E335" i="9"/>
  <c r="D335" i="9"/>
  <c r="F335" i="9" s="1"/>
  <c r="B336" i="9"/>
  <c r="C336" i="9" s="1"/>
  <c r="D336" i="9" s="1"/>
  <c r="C336" i="11"/>
  <c r="J333" i="11"/>
  <c r="F334" i="11"/>
  <c r="G334" i="9"/>
  <c r="H334" i="9" s="1"/>
  <c r="I334" i="9" s="1"/>
  <c r="E335" i="81"/>
  <c r="F335" i="81" s="1"/>
  <c r="G335" i="81" s="1"/>
  <c r="C336" i="81"/>
  <c r="D337" i="81"/>
  <c r="A441" i="11"/>
  <c r="C441" i="11" s="1"/>
  <c r="A441" i="9"/>
  <c r="B441" i="9" s="1"/>
  <c r="K341" i="81" l="1"/>
  <c r="M341" i="81" s="1"/>
  <c r="N341" i="81" s="1"/>
  <c r="O341" i="81" s="1"/>
  <c r="L342" i="81"/>
  <c r="E336" i="11"/>
  <c r="D336" i="11"/>
  <c r="D441" i="11"/>
  <c r="E441" i="11"/>
  <c r="E336" i="9"/>
  <c r="B337" i="9"/>
  <c r="C337" i="9" s="1"/>
  <c r="C337" i="11"/>
  <c r="G335" i="9"/>
  <c r="H335" i="9" s="1"/>
  <c r="I335" i="9" s="1"/>
  <c r="G334" i="11"/>
  <c r="H334" i="11" s="1"/>
  <c r="I334" i="11" s="1"/>
  <c r="F335" i="11"/>
  <c r="E336" i="81"/>
  <c r="F336" i="81" s="1"/>
  <c r="G336" i="81" s="1"/>
  <c r="C337" i="81"/>
  <c r="D338" i="81"/>
  <c r="F336" i="9"/>
  <c r="A442" i="11"/>
  <c r="C442" i="11" s="1"/>
  <c r="A442" i="9"/>
  <c r="B442" i="9" s="1"/>
  <c r="K342" i="81" l="1"/>
  <c r="M342" i="81" s="1"/>
  <c r="N342" i="81" s="1"/>
  <c r="O342" i="81" s="1"/>
  <c r="L343" i="81"/>
  <c r="D337" i="11"/>
  <c r="F337" i="11" s="1"/>
  <c r="G337" i="11" s="1"/>
  <c r="H337" i="11" s="1"/>
  <c r="E337" i="11"/>
  <c r="E442" i="11"/>
  <c r="D442" i="11"/>
  <c r="E337" i="9"/>
  <c r="D337" i="9"/>
  <c r="F337" i="9" s="1"/>
  <c r="G337" i="9" s="1"/>
  <c r="H337" i="9" s="1"/>
  <c r="J334" i="11"/>
  <c r="B338" i="9"/>
  <c r="C338" i="9" s="1"/>
  <c r="C338" i="11"/>
  <c r="G336" i="9"/>
  <c r="H336" i="9" s="1"/>
  <c r="I336" i="9" s="1"/>
  <c r="G335" i="11"/>
  <c r="H335" i="11" s="1"/>
  <c r="I335" i="11" s="1"/>
  <c r="F336" i="11"/>
  <c r="E337" i="81"/>
  <c r="F337" i="81" s="1"/>
  <c r="G337" i="81" s="1"/>
  <c r="C338" i="81"/>
  <c r="D339" i="81"/>
  <c r="A443" i="11"/>
  <c r="C443" i="11" s="1"/>
  <c r="A443" i="9"/>
  <c r="B443" i="9" s="1"/>
  <c r="K343" i="81" l="1"/>
  <c r="M343" i="81" s="1"/>
  <c r="N343" i="81" s="1"/>
  <c r="O343" i="81" s="1"/>
  <c r="L344" i="81"/>
  <c r="D443" i="11"/>
  <c r="E443" i="11"/>
  <c r="D338" i="11"/>
  <c r="F338" i="11" s="1"/>
  <c r="E338" i="11"/>
  <c r="I337" i="9"/>
  <c r="E338" i="9"/>
  <c r="D338" i="9"/>
  <c r="F338" i="9" s="1"/>
  <c r="B339" i="9"/>
  <c r="C339" i="9" s="1"/>
  <c r="C339" i="11"/>
  <c r="J335" i="11"/>
  <c r="G336" i="11"/>
  <c r="H336" i="11" s="1"/>
  <c r="I336" i="11" s="1"/>
  <c r="E338" i="81"/>
  <c r="F338" i="81" s="1"/>
  <c r="G338" i="81" s="1"/>
  <c r="C339" i="81"/>
  <c r="D340" i="81"/>
  <c r="A444" i="11"/>
  <c r="C444" i="11" s="1"/>
  <c r="A444" i="9"/>
  <c r="B444" i="9" s="1"/>
  <c r="K344" i="81" l="1"/>
  <c r="M344" i="81" s="1"/>
  <c r="N344" i="81" s="1"/>
  <c r="O344" i="81" s="1"/>
  <c r="L345" i="81"/>
  <c r="D444" i="11"/>
  <c r="E444" i="11"/>
  <c r="D339" i="11"/>
  <c r="E339" i="11"/>
  <c r="E339" i="9"/>
  <c r="D339" i="9"/>
  <c r="F339" i="9" s="1"/>
  <c r="B340" i="9"/>
  <c r="C340" i="9" s="1"/>
  <c r="D340" i="9" s="1"/>
  <c r="F340" i="9" s="1"/>
  <c r="G340" i="9" s="1"/>
  <c r="H340" i="9" s="1"/>
  <c r="C340" i="11"/>
  <c r="J336" i="11"/>
  <c r="I337" i="11"/>
  <c r="G338" i="9"/>
  <c r="H338" i="9" s="1"/>
  <c r="I338" i="9" s="1"/>
  <c r="G338" i="11"/>
  <c r="H338" i="11" s="1"/>
  <c r="I338" i="11" s="1"/>
  <c r="E339" i="81"/>
  <c r="F339" i="81" s="1"/>
  <c r="G339" i="81" s="1"/>
  <c r="C340" i="81"/>
  <c r="D341" i="81"/>
  <c r="A445" i="11"/>
  <c r="C445" i="11" s="1"/>
  <c r="A445" i="9"/>
  <c r="B445" i="9" s="1"/>
  <c r="E340" i="9" l="1"/>
  <c r="K345" i="81"/>
  <c r="M345" i="81" s="1"/>
  <c r="N345" i="81" s="1"/>
  <c r="O345" i="81" s="1"/>
  <c r="L346" i="81"/>
  <c r="D340" i="11"/>
  <c r="F340" i="11" s="1"/>
  <c r="E340" i="11"/>
  <c r="E445" i="11"/>
  <c r="D445" i="11"/>
  <c r="B341" i="9"/>
  <c r="C341" i="9" s="1"/>
  <c r="C341" i="11"/>
  <c r="J338" i="11"/>
  <c r="F339" i="11"/>
  <c r="G339" i="11" s="1"/>
  <c r="H339" i="11" s="1"/>
  <c r="I339" i="11" s="1"/>
  <c r="J337" i="11"/>
  <c r="G339" i="9"/>
  <c r="H339" i="9" s="1"/>
  <c r="I339" i="9" s="1"/>
  <c r="E340" i="81"/>
  <c r="F340" i="81" s="1"/>
  <c r="G340" i="81" s="1"/>
  <c r="C341" i="81"/>
  <c r="D342" i="81"/>
  <c r="I340" i="9"/>
  <c r="A446" i="11"/>
  <c r="C446" i="11" s="1"/>
  <c r="A446" i="9"/>
  <c r="B446" i="9" s="1"/>
  <c r="K346" i="81" l="1"/>
  <c r="M346" i="81" s="1"/>
  <c r="N346" i="81" s="1"/>
  <c r="O346" i="81" s="1"/>
  <c r="L347" i="81"/>
  <c r="E446" i="11"/>
  <c r="D446" i="11"/>
  <c r="D341" i="11"/>
  <c r="E341" i="11"/>
  <c r="E341" i="9"/>
  <c r="D341" i="9"/>
  <c r="F341" i="9" s="1"/>
  <c r="J339" i="11"/>
  <c r="B342" i="9"/>
  <c r="C342" i="9" s="1"/>
  <c r="C342" i="11"/>
  <c r="G340" i="11"/>
  <c r="H340" i="11" s="1"/>
  <c r="I340" i="11" s="1"/>
  <c r="E341" i="81"/>
  <c r="F341" i="81" s="1"/>
  <c r="G341" i="81" s="1"/>
  <c r="C342" i="81"/>
  <c r="D343" i="81"/>
  <c r="A447" i="11"/>
  <c r="C447" i="11" s="1"/>
  <c r="A447" i="9"/>
  <c r="B447" i="9" s="1"/>
  <c r="K347" i="81" l="1"/>
  <c r="M347" i="81" s="1"/>
  <c r="N347" i="81" s="1"/>
  <c r="O347" i="81" s="1"/>
  <c r="L348" i="81"/>
  <c r="D447" i="11"/>
  <c r="E447" i="11"/>
  <c r="D342" i="11"/>
  <c r="E342" i="11"/>
  <c r="E342" i="9"/>
  <c r="D342" i="9"/>
  <c r="F342" i="9" s="1"/>
  <c r="J340" i="11"/>
  <c r="B343" i="9"/>
  <c r="C343" i="9" s="1"/>
  <c r="D343" i="9" s="1"/>
  <c r="C343" i="11"/>
  <c r="G341" i="9"/>
  <c r="H341" i="9" s="1"/>
  <c r="I341" i="9" s="1"/>
  <c r="F341" i="11"/>
  <c r="E342" i="81"/>
  <c r="F342" i="81" s="1"/>
  <c r="G342" i="81" s="1"/>
  <c r="C343" i="81"/>
  <c r="D344" i="81"/>
  <c r="A448" i="11"/>
  <c r="C448" i="11" s="1"/>
  <c r="A448" i="9"/>
  <c r="B448" i="9" s="1"/>
  <c r="E343" i="9" l="1"/>
  <c r="K348" i="81"/>
  <c r="M348" i="81" s="1"/>
  <c r="N348" i="81" s="1"/>
  <c r="O348" i="81" s="1"/>
  <c r="L349" i="81"/>
  <c r="D448" i="11"/>
  <c r="E448" i="11"/>
  <c r="D343" i="11"/>
  <c r="F343" i="11" s="1"/>
  <c r="E343" i="11"/>
  <c r="B344" i="9"/>
  <c r="C344" i="9" s="1"/>
  <c r="D344" i="9" s="1"/>
  <c r="C344" i="11"/>
  <c r="G341" i="11"/>
  <c r="H341" i="11" s="1"/>
  <c r="I341" i="11" s="1"/>
  <c r="G342" i="9"/>
  <c r="H342" i="9" s="1"/>
  <c r="I342" i="9" s="1"/>
  <c r="F342" i="11"/>
  <c r="E343" i="81"/>
  <c r="F343" i="81" s="1"/>
  <c r="G343" i="81" s="1"/>
  <c r="C344" i="81"/>
  <c r="D345" i="81"/>
  <c r="F343" i="9"/>
  <c r="A449" i="11"/>
  <c r="C449" i="11" s="1"/>
  <c r="A449" i="9"/>
  <c r="B449" i="9" s="1"/>
  <c r="K349" i="81" l="1"/>
  <c r="M349" i="81" s="1"/>
  <c r="N349" i="81" s="1"/>
  <c r="O349" i="81" s="1"/>
  <c r="L350" i="81"/>
  <c r="D449" i="11"/>
  <c r="E449" i="11"/>
  <c r="E344" i="11"/>
  <c r="D344" i="11"/>
  <c r="F344" i="11" s="1"/>
  <c r="E344" i="9"/>
  <c r="J341" i="11"/>
  <c r="B345" i="9"/>
  <c r="C345" i="9" s="1"/>
  <c r="D345" i="9" s="1"/>
  <c r="C345" i="11"/>
  <c r="G343" i="11"/>
  <c r="H343" i="11" s="1"/>
  <c r="G342" i="11"/>
  <c r="H342" i="11" s="1"/>
  <c r="I342" i="11" s="1"/>
  <c r="G343" i="9"/>
  <c r="H343" i="9" s="1"/>
  <c r="I343" i="9" s="1"/>
  <c r="E344" i="81"/>
  <c r="F344" i="81" s="1"/>
  <c r="G344" i="81" s="1"/>
  <c r="C345" i="81"/>
  <c r="D346" i="81"/>
  <c r="F344" i="9"/>
  <c r="A450" i="11"/>
  <c r="C450" i="11" s="1"/>
  <c r="A450" i="9"/>
  <c r="B450" i="9" s="1"/>
  <c r="K350" i="81" l="1"/>
  <c r="M350" i="81" s="1"/>
  <c r="N350" i="81" s="1"/>
  <c r="O350" i="81" s="1"/>
  <c r="L351" i="81"/>
  <c r="D345" i="11"/>
  <c r="E345" i="11"/>
  <c r="E450" i="11"/>
  <c r="D450" i="11"/>
  <c r="E345" i="9"/>
  <c r="J342" i="11"/>
  <c r="B346" i="9"/>
  <c r="C346" i="9" s="1"/>
  <c r="C346" i="11"/>
  <c r="I343" i="11"/>
  <c r="G344" i="9"/>
  <c r="H344" i="9" s="1"/>
  <c r="I344" i="9" s="1"/>
  <c r="F345" i="9"/>
  <c r="G345" i="9" s="1"/>
  <c r="H345" i="9" s="1"/>
  <c r="G344" i="11"/>
  <c r="H344" i="11" s="1"/>
  <c r="I344" i="11" s="1"/>
  <c r="E345" i="81"/>
  <c r="F345" i="81" s="1"/>
  <c r="G345" i="81" s="1"/>
  <c r="C346" i="81"/>
  <c r="D347" i="81"/>
  <c r="A451" i="11"/>
  <c r="C451" i="11" s="1"/>
  <c r="A451" i="9"/>
  <c r="B451" i="9" s="1"/>
  <c r="I345" i="9" l="1"/>
  <c r="K351" i="81"/>
  <c r="M351" i="81" s="1"/>
  <c r="N351" i="81" s="1"/>
  <c r="O351" i="81" s="1"/>
  <c r="L352" i="81"/>
  <c r="E346" i="11"/>
  <c r="D346" i="11"/>
  <c r="F346" i="11" s="1"/>
  <c r="E451" i="11"/>
  <c r="D451" i="11"/>
  <c r="E346" i="9"/>
  <c r="D346" i="9"/>
  <c r="F346" i="9" s="1"/>
  <c r="B347" i="9"/>
  <c r="C347" i="9" s="1"/>
  <c r="D347" i="9" s="1"/>
  <c r="C347" i="11"/>
  <c r="J344" i="11"/>
  <c r="J343" i="11"/>
  <c r="F345" i="11"/>
  <c r="G345" i="11" s="1"/>
  <c r="H345" i="11" s="1"/>
  <c r="I345" i="11" s="1"/>
  <c r="E346" i="81"/>
  <c r="F346" i="81" s="1"/>
  <c r="G346" i="81" s="1"/>
  <c r="C347" i="81"/>
  <c r="D348" i="81"/>
  <c r="A452" i="11"/>
  <c r="C452" i="11" s="1"/>
  <c r="A452" i="9"/>
  <c r="B452" i="9" s="1"/>
  <c r="E347" i="9" l="1"/>
  <c r="K352" i="81"/>
  <c r="M352" i="81" s="1"/>
  <c r="N352" i="81" s="1"/>
  <c r="O352" i="81" s="1"/>
  <c r="L353" i="81"/>
  <c r="D347" i="11"/>
  <c r="F347" i="11" s="1"/>
  <c r="E347" i="11"/>
  <c r="D452" i="11"/>
  <c r="E452" i="11"/>
  <c r="B348" i="9"/>
  <c r="C348" i="9" s="1"/>
  <c r="D348" i="9" s="1"/>
  <c r="F348" i="9" s="1"/>
  <c r="G348" i="9" s="1"/>
  <c r="H348" i="9" s="1"/>
  <c r="C348" i="11"/>
  <c r="J345" i="11"/>
  <c r="G346" i="9"/>
  <c r="H346" i="9" s="1"/>
  <c r="I346" i="9" s="1"/>
  <c r="G346" i="11"/>
  <c r="H346" i="11" s="1"/>
  <c r="I346" i="11" s="1"/>
  <c r="E347" i="81"/>
  <c r="F347" i="81" s="1"/>
  <c r="G347" i="81" s="1"/>
  <c r="C348" i="81"/>
  <c r="D349" i="81"/>
  <c r="F347" i="9"/>
  <c r="A453" i="11"/>
  <c r="C453" i="11" s="1"/>
  <c r="A453" i="9"/>
  <c r="B453" i="9" s="1"/>
  <c r="L354" i="81" l="1"/>
  <c r="K353" i="81"/>
  <c r="M353" i="81" s="1"/>
  <c r="N353" i="81" s="1"/>
  <c r="O353" i="81" s="1"/>
  <c r="D348" i="11"/>
  <c r="E348" i="11"/>
  <c r="D453" i="11"/>
  <c r="E453" i="11"/>
  <c r="E348" i="9"/>
  <c r="I348" i="9" s="1"/>
  <c r="B349" i="9"/>
  <c r="C349" i="9" s="1"/>
  <c r="D349" i="9" s="1"/>
  <c r="C349" i="11"/>
  <c r="J346" i="11"/>
  <c r="G347" i="11"/>
  <c r="H347" i="11" s="1"/>
  <c r="I347" i="11" s="1"/>
  <c r="G347" i="9"/>
  <c r="H347" i="9" s="1"/>
  <c r="I347" i="9" s="1"/>
  <c r="E348" i="81"/>
  <c r="F348" i="81" s="1"/>
  <c r="G348" i="81" s="1"/>
  <c r="C349" i="81"/>
  <c r="D350" i="81"/>
  <c r="A454" i="11"/>
  <c r="C454" i="11" s="1"/>
  <c r="A454" i="9"/>
  <c r="B454" i="9" s="1"/>
  <c r="L355" i="81" l="1"/>
  <c r="K354" i="81"/>
  <c r="M354" i="81" s="1"/>
  <c r="N354" i="81" s="1"/>
  <c r="O354" i="81" s="1"/>
  <c r="D454" i="11"/>
  <c r="E454" i="11"/>
  <c r="D349" i="11"/>
  <c r="E349" i="11"/>
  <c r="E349" i="9"/>
  <c r="B350" i="9"/>
  <c r="C350" i="9" s="1"/>
  <c r="C350" i="11"/>
  <c r="J347" i="11"/>
  <c r="F348" i="11"/>
  <c r="E349" i="81"/>
  <c r="F349" i="81" s="1"/>
  <c r="G349" i="81" s="1"/>
  <c r="C350" i="81"/>
  <c r="D351" i="81"/>
  <c r="F349" i="9"/>
  <c r="A455" i="11"/>
  <c r="C455" i="11" s="1"/>
  <c r="A455" i="9"/>
  <c r="B455" i="9" s="1"/>
  <c r="L356" i="81" l="1"/>
  <c r="K355" i="81"/>
  <c r="M355" i="81" s="1"/>
  <c r="N355" i="81" s="1"/>
  <c r="O355" i="81" s="1"/>
  <c r="D455" i="11"/>
  <c r="E455" i="11"/>
  <c r="E350" i="11"/>
  <c r="D350" i="11"/>
  <c r="F350" i="11" s="1"/>
  <c r="G350" i="11" s="1"/>
  <c r="H350" i="11" s="1"/>
  <c r="E350" i="9"/>
  <c r="D350" i="9"/>
  <c r="F350" i="9" s="1"/>
  <c r="B351" i="9"/>
  <c r="C351" i="9" s="1"/>
  <c r="D351" i="9" s="1"/>
  <c r="C351" i="11"/>
  <c r="F349" i="11"/>
  <c r="G348" i="11"/>
  <c r="H348" i="11" s="1"/>
  <c r="I348" i="11" s="1"/>
  <c r="G349" i="9"/>
  <c r="H349" i="9" s="1"/>
  <c r="I349" i="9" s="1"/>
  <c r="E350" i="81"/>
  <c r="F350" i="81" s="1"/>
  <c r="G350" i="81" s="1"/>
  <c r="C351" i="81"/>
  <c r="D352" i="81"/>
  <c r="E351" i="9"/>
  <c r="A456" i="11"/>
  <c r="C456" i="11" s="1"/>
  <c r="A456" i="9"/>
  <c r="B456" i="9" s="1"/>
  <c r="L357" i="81" l="1"/>
  <c r="K356" i="81"/>
  <c r="M356" i="81" s="1"/>
  <c r="N356" i="81" s="1"/>
  <c r="O356" i="81" s="1"/>
  <c r="D351" i="11"/>
  <c r="E351" i="11"/>
  <c r="D456" i="11"/>
  <c r="E456" i="11"/>
  <c r="B352" i="9"/>
  <c r="C352" i="9" s="1"/>
  <c r="D352" i="9" s="1"/>
  <c r="C352" i="11"/>
  <c r="J348" i="11"/>
  <c r="G350" i="9"/>
  <c r="H350" i="9" s="1"/>
  <c r="I350" i="9" s="1"/>
  <c r="G349" i="11"/>
  <c r="H349" i="11" s="1"/>
  <c r="I349" i="11" s="1"/>
  <c r="E351" i="81"/>
  <c r="F351" i="81" s="1"/>
  <c r="G351" i="81" s="1"/>
  <c r="C352" i="81"/>
  <c r="D353" i="81"/>
  <c r="F351" i="9"/>
  <c r="A457" i="11"/>
  <c r="C457" i="11" s="1"/>
  <c r="A457" i="9"/>
  <c r="B457" i="9" s="1"/>
  <c r="L358" i="81" l="1"/>
  <c r="K357" i="81"/>
  <c r="M357" i="81" s="1"/>
  <c r="N357" i="81" s="1"/>
  <c r="O357" i="81" s="1"/>
  <c r="E457" i="11"/>
  <c r="D457" i="11"/>
  <c r="E352" i="11"/>
  <c r="D352" i="11"/>
  <c r="E352" i="9"/>
  <c r="J349" i="11"/>
  <c r="I350" i="11"/>
  <c r="B353" i="9"/>
  <c r="C353" i="9" s="1"/>
  <c r="C353" i="11"/>
  <c r="F351" i="11"/>
  <c r="G351" i="9"/>
  <c r="H351" i="9" s="1"/>
  <c r="I351" i="9" s="1"/>
  <c r="E352" i="81"/>
  <c r="F352" i="81" s="1"/>
  <c r="G352" i="81" s="1"/>
  <c r="C353" i="81"/>
  <c r="D354" i="81"/>
  <c r="F352" i="9"/>
  <c r="A458" i="11"/>
  <c r="C458" i="11" s="1"/>
  <c r="A458" i="9"/>
  <c r="B458" i="9" s="1"/>
  <c r="L359" i="81" l="1"/>
  <c r="K358" i="81"/>
  <c r="M358" i="81" s="1"/>
  <c r="N358" i="81" s="1"/>
  <c r="O358" i="81" s="1"/>
  <c r="E458" i="11"/>
  <c r="D458" i="11"/>
  <c r="D353" i="11"/>
  <c r="E353" i="11"/>
  <c r="E353" i="9"/>
  <c r="D353" i="9"/>
  <c r="F353" i="9" s="1"/>
  <c r="B354" i="9"/>
  <c r="C354" i="9" s="1"/>
  <c r="D354" i="9" s="1"/>
  <c r="C354" i="11"/>
  <c r="J350" i="11"/>
  <c r="G352" i="9"/>
  <c r="H352" i="9" s="1"/>
  <c r="I352" i="9" s="1"/>
  <c r="F352" i="11"/>
  <c r="G351" i="11"/>
  <c r="H351" i="11" s="1"/>
  <c r="I351" i="11" s="1"/>
  <c r="E353" i="81"/>
  <c r="F353" i="81" s="1"/>
  <c r="G353" i="81" s="1"/>
  <c r="C354" i="81"/>
  <c r="D355" i="81"/>
  <c r="A459" i="11"/>
  <c r="C459" i="11" s="1"/>
  <c r="A459" i="9"/>
  <c r="B459" i="9" s="1"/>
  <c r="E354" i="9" l="1"/>
  <c r="L360" i="81"/>
  <c r="K359" i="81"/>
  <c r="M359" i="81" s="1"/>
  <c r="N359" i="81" s="1"/>
  <c r="O359" i="81" s="1"/>
  <c r="E354" i="11"/>
  <c r="D354" i="11"/>
  <c r="D459" i="11"/>
  <c r="E459" i="11"/>
  <c r="B355" i="9"/>
  <c r="C355" i="9" s="1"/>
  <c r="D355" i="9" s="1"/>
  <c r="C355" i="11"/>
  <c r="J351" i="11"/>
  <c r="G352" i="11"/>
  <c r="H352" i="11" s="1"/>
  <c r="I352" i="11" s="1"/>
  <c r="G353" i="9"/>
  <c r="H353" i="9" s="1"/>
  <c r="I353" i="9" s="1"/>
  <c r="F353" i="11"/>
  <c r="E354" i="81"/>
  <c r="F354" i="81" s="1"/>
  <c r="G354" i="81" s="1"/>
  <c r="C355" i="81"/>
  <c r="D356" i="81"/>
  <c r="F354" i="9"/>
  <c r="A460" i="11"/>
  <c r="C460" i="11" s="1"/>
  <c r="A460" i="9"/>
  <c r="B460" i="9" s="1"/>
  <c r="L361" i="81" l="1"/>
  <c r="K360" i="81"/>
  <c r="M360" i="81" s="1"/>
  <c r="N360" i="81" s="1"/>
  <c r="O360" i="81" s="1"/>
  <c r="D460" i="11"/>
  <c r="E460" i="11"/>
  <c r="D355" i="11"/>
  <c r="E355" i="11"/>
  <c r="E355" i="9"/>
  <c r="B356" i="9"/>
  <c r="C356" i="9" s="1"/>
  <c r="C356" i="11"/>
  <c r="J352" i="11"/>
  <c r="G354" i="9"/>
  <c r="H354" i="9" s="1"/>
  <c r="I354" i="9" s="1"/>
  <c r="F354" i="11"/>
  <c r="G353" i="11"/>
  <c r="H353" i="11" s="1"/>
  <c r="I353" i="11" s="1"/>
  <c r="E355" i="81"/>
  <c r="F355" i="81" s="1"/>
  <c r="G355" i="81" s="1"/>
  <c r="C356" i="81"/>
  <c r="D357" i="81"/>
  <c r="F355" i="9"/>
  <c r="A461" i="11"/>
  <c r="C461" i="11" s="1"/>
  <c r="A461" i="9"/>
  <c r="B461" i="9" s="1"/>
  <c r="L362" i="81" l="1"/>
  <c r="K361" i="81"/>
  <c r="M361" i="81" s="1"/>
  <c r="N361" i="81" s="1"/>
  <c r="O361" i="81" s="1"/>
  <c r="D356" i="11"/>
  <c r="E356" i="11"/>
  <c r="E461" i="11"/>
  <c r="D461" i="11"/>
  <c r="E356" i="9"/>
  <c r="D356" i="9"/>
  <c r="F356" i="9" s="1"/>
  <c r="B357" i="9"/>
  <c r="C357" i="9" s="1"/>
  <c r="C357" i="11"/>
  <c r="J353" i="11"/>
  <c r="G355" i="9"/>
  <c r="H355" i="9" s="1"/>
  <c r="I355" i="9" s="1"/>
  <c r="F355" i="11"/>
  <c r="G354" i="11"/>
  <c r="H354" i="11" s="1"/>
  <c r="I354" i="11" s="1"/>
  <c r="E356" i="81"/>
  <c r="F356" i="81" s="1"/>
  <c r="G356" i="81" s="1"/>
  <c r="C357" i="81"/>
  <c r="D358" i="81"/>
  <c r="A462" i="11"/>
  <c r="C462" i="11" s="1"/>
  <c r="A462" i="9"/>
  <c r="B462" i="9" s="1"/>
  <c r="L363" i="81" l="1"/>
  <c r="K362" i="81"/>
  <c r="M362" i="81" s="1"/>
  <c r="N362" i="81" s="1"/>
  <c r="O362" i="81" s="1"/>
  <c r="D357" i="11"/>
  <c r="E357" i="11"/>
  <c r="E462" i="11"/>
  <c r="D462" i="11"/>
  <c r="E357" i="9"/>
  <c r="D357" i="9"/>
  <c r="F357" i="9" s="1"/>
  <c r="J354" i="11"/>
  <c r="B358" i="9"/>
  <c r="C358" i="9" s="1"/>
  <c r="E358" i="9" s="1"/>
  <c r="C358" i="11"/>
  <c r="G356" i="9"/>
  <c r="H356" i="9" s="1"/>
  <c r="I356" i="9" s="1"/>
  <c r="G355" i="11"/>
  <c r="H355" i="11" s="1"/>
  <c r="I355" i="11" s="1"/>
  <c r="F356" i="11"/>
  <c r="G356" i="11" s="1"/>
  <c r="H356" i="11" s="1"/>
  <c r="E357" i="81"/>
  <c r="F357" i="81" s="1"/>
  <c r="G357" i="81" s="1"/>
  <c r="C358" i="81"/>
  <c r="D359" i="81"/>
  <c r="A463" i="11"/>
  <c r="C463" i="11" s="1"/>
  <c r="A463" i="9"/>
  <c r="B463" i="9" s="1"/>
  <c r="L364" i="81" l="1"/>
  <c r="K363" i="81"/>
  <c r="M363" i="81" s="1"/>
  <c r="N363" i="81" s="1"/>
  <c r="O363" i="81" s="1"/>
  <c r="D463" i="11"/>
  <c r="E463" i="11"/>
  <c r="D358" i="11"/>
  <c r="F358" i="11" s="1"/>
  <c r="E358" i="11"/>
  <c r="D358" i="9"/>
  <c r="F358" i="9" s="1"/>
  <c r="G358" i="9" s="1"/>
  <c r="H358" i="9" s="1"/>
  <c r="I358" i="9" s="1"/>
  <c r="I356" i="11"/>
  <c r="J355" i="11"/>
  <c r="B359" i="9"/>
  <c r="C359" i="9" s="1"/>
  <c r="C359" i="11"/>
  <c r="G357" i="9"/>
  <c r="H357" i="9" s="1"/>
  <c r="I357" i="9" s="1"/>
  <c r="F357" i="11"/>
  <c r="E358" i="81"/>
  <c r="F358" i="81" s="1"/>
  <c r="G358" i="81" s="1"/>
  <c r="C359" i="81"/>
  <c r="D360" i="81"/>
  <c r="A464" i="11"/>
  <c r="C464" i="11" s="1"/>
  <c r="A464" i="9"/>
  <c r="B464" i="9" s="1"/>
  <c r="L365" i="81" l="1"/>
  <c r="K364" i="81"/>
  <c r="M364" i="81" s="1"/>
  <c r="N364" i="81" s="1"/>
  <c r="O364" i="81" s="1"/>
  <c r="D464" i="11"/>
  <c r="E464" i="11"/>
  <c r="D359" i="11"/>
  <c r="E359" i="11"/>
  <c r="E359" i="9"/>
  <c r="D359" i="9"/>
  <c r="F359" i="9" s="1"/>
  <c r="B360" i="9"/>
  <c r="C360" i="9" s="1"/>
  <c r="D360" i="9" s="1"/>
  <c r="C360" i="11"/>
  <c r="G357" i="11"/>
  <c r="H357" i="11" s="1"/>
  <c r="I357" i="11" s="1"/>
  <c r="G358" i="11"/>
  <c r="H358" i="11" s="1"/>
  <c r="J356" i="11"/>
  <c r="E359" i="81"/>
  <c r="F359" i="81" s="1"/>
  <c r="G359" i="81" s="1"/>
  <c r="C360" i="81"/>
  <c r="D361" i="81"/>
  <c r="A465" i="11"/>
  <c r="C465" i="11" s="1"/>
  <c r="A465" i="9"/>
  <c r="B465" i="9" s="1"/>
  <c r="L366" i="81" l="1"/>
  <c r="K365" i="81"/>
  <c r="M365" i="81" s="1"/>
  <c r="N365" i="81" s="1"/>
  <c r="O365" i="81" s="1"/>
  <c r="D360" i="11"/>
  <c r="E360" i="11"/>
  <c r="D465" i="11"/>
  <c r="E465" i="11"/>
  <c r="E360" i="9"/>
  <c r="B361" i="9"/>
  <c r="C361" i="9" s="1"/>
  <c r="D361" i="9" s="1"/>
  <c r="C361" i="11"/>
  <c r="I358" i="11"/>
  <c r="J357" i="11"/>
  <c r="G359" i="9"/>
  <c r="H359" i="9" s="1"/>
  <c r="I359" i="9" s="1"/>
  <c r="F359" i="11"/>
  <c r="E360" i="81"/>
  <c r="F360" i="81" s="1"/>
  <c r="G360" i="81" s="1"/>
  <c r="C361" i="81"/>
  <c r="D362" i="81"/>
  <c r="F360" i="9"/>
  <c r="A466" i="11"/>
  <c r="C466" i="11" s="1"/>
  <c r="A466" i="9"/>
  <c r="B466" i="9" s="1"/>
  <c r="L367" i="81" l="1"/>
  <c r="K366" i="81"/>
  <c r="M366" i="81" s="1"/>
  <c r="N366" i="81" s="1"/>
  <c r="O366" i="81" s="1"/>
  <c r="D361" i="11"/>
  <c r="F361" i="11" s="1"/>
  <c r="E361" i="11"/>
  <c r="E466" i="11"/>
  <c r="D466" i="11"/>
  <c r="E361" i="9"/>
  <c r="B362" i="9"/>
  <c r="C362" i="9" s="1"/>
  <c r="C362" i="11"/>
  <c r="J358" i="11"/>
  <c r="F360" i="11"/>
  <c r="G359" i="11"/>
  <c r="H359" i="11" s="1"/>
  <c r="I359" i="11" s="1"/>
  <c r="G360" i="9"/>
  <c r="H360" i="9" s="1"/>
  <c r="I360" i="9" s="1"/>
  <c r="E361" i="81"/>
  <c r="F361" i="81" s="1"/>
  <c r="G361" i="81" s="1"/>
  <c r="C362" i="81"/>
  <c r="D363" i="81"/>
  <c r="F361" i="9"/>
  <c r="A467" i="11"/>
  <c r="C467" i="11" s="1"/>
  <c r="A467" i="9"/>
  <c r="B467" i="9" s="1"/>
  <c r="L368" i="81" l="1"/>
  <c r="K367" i="81"/>
  <c r="M367" i="81" s="1"/>
  <c r="N367" i="81" s="1"/>
  <c r="O367" i="81" s="1"/>
  <c r="D362" i="11"/>
  <c r="E362" i="11"/>
  <c r="E467" i="11"/>
  <c r="D467" i="11"/>
  <c r="E362" i="9"/>
  <c r="D362" i="9"/>
  <c r="F362" i="9" s="1"/>
  <c r="J359" i="11"/>
  <c r="B363" i="9"/>
  <c r="C363" i="9" s="1"/>
  <c r="D363" i="9" s="1"/>
  <c r="C363" i="11"/>
  <c r="G361" i="11"/>
  <c r="H361" i="11" s="1"/>
  <c r="I361" i="11" s="1"/>
  <c r="G360" i="11"/>
  <c r="H360" i="11" s="1"/>
  <c r="I360" i="11" s="1"/>
  <c r="G361" i="9"/>
  <c r="H361" i="9" s="1"/>
  <c r="I361" i="9" s="1"/>
  <c r="E362" i="81"/>
  <c r="F362" i="81" s="1"/>
  <c r="G362" i="81" s="1"/>
  <c r="C363" i="81"/>
  <c r="D364" i="81"/>
  <c r="A468" i="11"/>
  <c r="C468" i="11" s="1"/>
  <c r="A468" i="9"/>
  <c r="B468" i="9" s="1"/>
  <c r="E363" i="9" l="1"/>
  <c r="L369" i="81"/>
  <c r="K368" i="81"/>
  <c r="M368" i="81" s="1"/>
  <c r="N368" i="81" s="1"/>
  <c r="O368" i="81" s="1"/>
  <c r="D468" i="11"/>
  <c r="E468" i="11"/>
  <c r="D363" i="11"/>
  <c r="F363" i="11" s="1"/>
  <c r="G363" i="11" s="1"/>
  <c r="H363" i="11" s="1"/>
  <c r="E363" i="11"/>
  <c r="J361" i="11"/>
  <c r="B364" i="9"/>
  <c r="C364" i="9" s="1"/>
  <c r="D364" i="9" s="1"/>
  <c r="C364" i="11"/>
  <c r="J360" i="11"/>
  <c r="G362" i="9"/>
  <c r="H362" i="9" s="1"/>
  <c r="I362" i="9" s="1"/>
  <c r="F362" i="11"/>
  <c r="E363" i="81"/>
  <c r="F363" i="81" s="1"/>
  <c r="G363" i="81" s="1"/>
  <c r="C364" i="81"/>
  <c r="D365" i="81"/>
  <c r="F363" i="9"/>
  <c r="A469" i="11"/>
  <c r="C469" i="11" s="1"/>
  <c r="A469" i="9"/>
  <c r="B469" i="9" s="1"/>
  <c r="L370" i="81" l="1"/>
  <c r="K369" i="81"/>
  <c r="M369" i="81" s="1"/>
  <c r="N369" i="81" s="1"/>
  <c r="O369" i="81" s="1"/>
  <c r="D469" i="11"/>
  <c r="E469" i="11"/>
  <c r="D364" i="11"/>
  <c r="F364" i="11" s="1"/>
  <c r="G364" i="11" s="1"/>
  <c r="H364" i="11" s="1"/>
  <c r="E364" i="11"/>
  <c r="E364" i="9"/>
  <c r="B365" i="9"/>
  <c r="C365" i="9" s="1"/>
  <c r="D365" i="9" s="1"/>
  <c r="C365" i="11"/>
  <c r="G363" i="9"/>
  <c r="H363" i="9" s="1"/>
  <c r="I363" i="9" s="1"/>
  <c r="F364" i="9"/>
  <c r="G364" i="9" s="1"/>
  <c r="H364" i="9" s="1"/>
  <c r="I364" i="9" s="1"/>
  <c r="G362" i="11"/>
  <c r="H362" i="11" s="1"/>
  <c r="I362" i="11" s="1"/>
  <c r="E364" i="81"/>
  <c r="F364" i="81" s="1"/>
  <c r="G364" i="81" s="1"/>
  <c r="C365" i="81"/>
  <c r="D366" i="81"/>
  <c r="A470" i="11"/>
  <c r="C470" i="11" s="1"/>
  <c r="A470" i="9"/>
  <c r="B470" i="9" s="1"/>
  <c r="L371" i="81" l="1"/>
  <c r="K370" i="81"/>
  <c r="M370" i="81" s="1"/>
  <c r="N370" i="81" s="1"/>
  <c r="O370" i="81" s="1"/>
  <c r="D470" i="11"/>
  <c r="E470" i="11"/>
  <c r="E365" i="11"/>
  <c r="D365" i="11"/>
  <c r="E365" i="9"/>
  <c r="J362" i="11"/>
  <c r="I363" i="11"/>
  <c r="B366" i="9"/>
  <c r="C366" i="9" s="1"/>
  <c r="D366" i="9" s="1"/>
  <c r="C366" i="11"/>
  <c r="E365" i="81"/>
  <c r="F365" i="81" s="1"/>
  <c r="G365" i="81" s="1"/>
  <c r="C366" i="81"/>
  <c r="D367" i="81"/>
  <c r="F365" i="9"/>
  <c r="A471" i="11"/>
  <c r="C471" i="11" s="1"/>
  <c r="A471" i="9"/>
  <c r="B471" i="9" s="1"/>
  <c r="L372" i="81" l="1"/>
  <c r="K371" i="81"/>
  <c r="M371" i="81" s="1"/>
  <c r="N371" i="81" s="1"/>
  <c r="O371" i="81" s="1"/>
  <c r="D471" i="11"/>
  <c r="E471" i="11"/>
  <c r="E366" i="11"/>
  <c r="D366" i="11"/>
  <c r="E366" i="9"/>
  <c r="B367" i="9"/>
  <c r="C367" i="9" s="1"/>
  <c r="D367" i="9" s="1"/>
  <c r="C367" i="11"/>
  <c r="G365" i="9"/>
  <c r="H365" i="9" s="1"/>
  <c r="I365" i="9" s="1"/>
  <c r="J363" i="11"/>
  <c r="F365" i="11"/>
  <c r="I364" i="11"/>
  <c r="E366" i="81"/>
  <c r="F366" i="81" s="1"/>
  <c r="G366" i="81" s="1"/>
  <c r="C367" i="81"/>
  <c r="D368" i="81"/>
  <c r="F366" i="9"/>
  <c r="A472" i="11"/>
  <c r="C472" i="11" s="1"/>
  <c r="A472" i="9"/>
  <c r="B472" i="9" s="1"/>
  <c r="L373" i="81" l="1"/>
  <c r="K372" i="81"/>
  <c r="M372" i="81" s="1"/>
  <c r="N372" i="81" s="1"/>
  <c r="O372" i="81" s="1"/>
  <c r="D367" i="11"/>
  <c r="F367" i="11" s="1"/>
  <c r="E367" i="11"/>
  <c r="D472" i="11"/>
  <c r="E472" i="11"/>
  <c r="E367" i="9"/>
  <c r="B368" i="9"/>
  <c r="C368" i="9" s="1"/>
  <c r="D368" i="9" s="1"/>
  <c r="C368" i="11"/>
  <c r="G365" i="11"/>
  <c r="H365" i="11" s="1"/>
  <c r="I365" i="11" s="1"/>
  <c r="F366" i="11"/>
  <c r="G366" i="9"/>
  <c r="H366" i="9" s="1"/>
  <c r="I366" i="9" s="1"/>
  <c r="J364" i="11"/>
  <c r="E367" i="81"/>
  <c r="F367" i="81" s="1"/>
  <c r="G367" i="81" s="1"/>
  <c r="C368" i="81"/>
  <c r="D369" i="81"/>
  <c r="F367" i="9"/>
  <c r="A473" i="11"/>
  <c r="C473" i="11" s="1"/>
  <c r="A473" i="9"/>
  <c r="B473" i="9" s="1"/>
  <c r="L374" i="81" l="1"/>
  <c r="K373" i="81"/>
  <c r="M373" i="81" s="1"/>
  <c r="N373" i="81" s="1"/>
  <c r="O373" i="81" s="1"/>
  <c r="D368" i="11"/>
  <c r="F368" i="11" s="1"/>
  <c r="E368" i="11"/>
  <c r="D473" i="11"/>
  <c r="E473" i="11"/>
  <c r="E368" i="9"/>
  <c r="J365" i="11"/>
  <c r="B369" i="9"/>
  <c r="C369" i="9" s="1"/>
  <c r="C369" i="11"/>
  <c r="G367" i="9"/>
  <c r="H367" i="9" s="1"/>
  <c r="I367" i="9" s="1"/>
  <c r="G366" i="11"/>
  <c r="H366" i="11" s="1"/>
  <c r="I366" i="11" s="1"/>
  <c r="G367" i="11"/>
  <c r="H367" i="11" s="1"/>
  <c r="E368" i="81"/>
  <c r="F368" i="81" s="1"/>
  <c r="G368" i="81" s="1"/>
  <c r="C369" i="81"/>
  <c r="D370" i="81"/>
  <c r="F368" i="9"/>
  <c r="A474" i="11"/>
  <c r="C474" i="11" s="1"/>
  <c r="A474" i="9"/>
  <c r="B474" i="9" s="1"/>
  <c r="L375" i="81" l="1"/>
  <c r="K374" i="81"/>
  <c r="M374" i="81" s="1"/>
  <c r="N374" i="81" s="1"/>
  <c r="O374" i="81" s="1"/>
  <c r="D369" i="11"/>
  <c r="E369" i="11"/>
  <c r="E474" i="11"/>
  <c r="D474" i="11"/>
  <c r="E369" i="9"/>
  <c r="D369" i="9"/>
  <c r="F369" i="9" s="1"/>
  <c r="G369" i="9" s="1"/>
  <c r="H369" i="9" s="1"/>
  <c r="B370" i="9"/>
  <c r="C370" i="9" s="1"/>
  <c r="D370" i="9" s="1"/>
  <c r="F370" i="9" s="1"/>
  <c r="G370" i="9" s="1"/>
  <c r="H370" i="9" s="1"/>
  <c r="C370" i="11"/>
  <c r="J366" i="11"/>
  <c r="I367" i="11"/>
  <c r="G368" i="11"/>
  <c r="H368" i="11" s="1"/>
  <c r="I368" i="11" s="1"/>
  <c r="G368" i="9"/>
  <c r="H368" i="9" s="1"/>
  <c r="I368" i="9" s="1"/>
  <c r="E369" i="81"/>
  <c r="F369" i="81" s="1"/>
  <c r="G369" i="81" s="1"/>
  <c r="C370" i="81"/>
  <c r="D371" i="81"/>
  <c r="A475" i="11"/>
  <c r="C475" i="11" s="1"/>
  <c r="A475" i="9"/>
  <c r="B475" i="9" s="1"/>
  <c r="E370" i="9" l="1"/>
  <c r="L376" i="81"/>
  <c r="K375" i="81"/>
  <c r="M375" i="81" s="1"/>
  <c r="N375" i="81" s="1"/>
  <c r="O375" i="81" s="1"/>
  <c r="D370" i="11"/>
  <c r="E370" i="11"/>
  <c r="D475" i="11"/>
  <c r="E475" i="11"/>
  <c r="I369" i="9"/>
  <c r="B371" i="9"/>
  <c r="C371" i="9" s="1"/>
  <c r="D371" i="9" s="1"/>
  <c r="C371" i="11"/>
  <c r="J368" i="11"/>
  <c r="J367" i="11"/>
  <c r="F369" i="11"/>
  <c r="E370" i="81"/>
  <c r="F370" i="81" s="1"/>
  <c r="G370" i="81" s="1"/>
  <c r="C371" i="81"/>
  <c r="D372" i="81"/>
  <c r="I370" i="9"/>
  <c r="A476" i="11"/>
  <c r="C476" i="11" s="1"/>
  <c r="A476" i="9"/>
  <c r="B476" i="9" s="1"/>
  <c r="L377" i="81" l="1"/>
  <c r="K376" i="81"/>
  <c r="M376" i="81" s="1"/>
  <c r="N376" i="81" s="1"/>
  <c r="O376" i="81" s="1"/>
  <c r="D371" i="11"/>
  <c r="E371" i="11"/>
  <c r="D476" i="11"/>
  <c r="E476" i="11"/>
  <c r="E371" i="9"/>
  <c r="B372" i="9"/>
  <c r="C372" i="9" s="1"/>
  <c r="D372" i="9" s="1"/>
  <c r="C372" i="11"/>
  <c r="F370" i="11"/>
  <c r="G370" i="11" s="1"/>
  <c r="H370" i="11" s="1"/>
  <c r="F371" i="9"/>
  <c r="G371" i="9" s="1"/>
  <c r="H371" i="9" s="1"/>
  <c r="I371" i="9" s="1"/>
  <c r="G369" i="11"/>
  <c r="H369" i="11" s="1"/>
  <c r="I369" i="11" s="1"/>
  <c r="E371" i="81"/>
  <c r="F371" i="81" s="1"/>
  <c r="G371" i="81" s="1"/>
  <c r="C372" i="81"/>
  <c r="D373" i="81"/>
  <c r="A477" i="11"/>
  <c r="C477" i="11" s="1"/>
  <c r="A477" i="9"/>
  <c r="B477" i="9" s="1"/>
  <c r="L378" i="81" l="1"/>
  <c r="K377" i="81"/>
  <c r="M377" i="81" s="1"/>
  <c r="N377" i="81" s="1"/>
  <c r="O377" i="81" s="1"/>
  <c r="D477" i="11"/>
  <c r="E477" i="11"/>
  <c r="D372" i="11"/>
  <c r="E372" i="11"/>
  <c r="E372" i="9"/>
  <c r="I370" i="11"/>
  <c r="J369" i="11"/>
  <c r="B373" i="9"/>
  <c r="C373" i="9" s="1"/>
  <c r="D373" i="9" s="1"/>
  <c r="C373" i="11"/>
  <c r="F371" i="11"/>
  <c r="E372" i="81"/>
  <c r="F372" i="81" s="1"/>
  <c r="G372" i="81" s="1"/>
  <c r="C373" i="81"/>
  <c r="D374" i="81"/>
  <c r="F372" i="9"/>
  <c r="A478" i="11"/>
  <c r="C478" i="11" s="1"/>
  <c r="A478" i="9"/>
  <c r="B478" i="9" s="1"/>
  <c r="L379" i="81" l="1"/>
  <c r="K378" i="81"/>
  <c r="M378" i="81" s="1"/>
  <c r="N378" i="81" s="1"/>
  <c r="O378" i="81" s="1"/>
  <c r="E478" i="11"/>
  <c r="D478" i="11"/>
  <c r="D373" i="11"/>
  <c r="E373" i="11"/>
  <c r="E373" i="9"/>
  <c r="B374" i="9"/>
  <c r="C374" i="9" s="1"/>
  <c r="D374" i="9" s="1"/>
  <c r="C374" i="11"/>
  <c r="G371" i="11"/>
  <c r="H371" i="11" s="1"/>
  <c r="I371" i="11" s="1"/>
  <c r="G372" i="9"/>
  <c r="H372" i="9" s="1"/>
  <c r="I372" i="9" s="1"/>
  <c r="F372" i="11"/>
  <c r="G372" i="11" s="1"/>
  <c r="H372" i="11" s="1"/>
  <c r="I372" i="11" s="1"/>
  <c r="F373" i="11"/>
  <c r="G373" i="11" s="1"/>
  <c r="H373" i="11" s="1"/>
  <c r="J370" i="11"/>
  <c r="E373" i="81"/>
  <c r="F373" i="81" s="1"/>
  <c r="G373" i="81" s="1"/>
  <c r="C374" i="81"/>
  <c r="D375" i="81"/>
  <c r="F373" i="9"/>
  <c r="A479" i="11"/>
  <c r="C479" i="11" s="1"/>
  <c r="A479" i="9"/>
  <c r="B479" i="9" s="1"/>
  <c r="L380" i="81" l="1"/>
  <c r="K379" i="81"/>
  <c r="M379" i="81" s="1"/>
  <c r="N379" i="81" s="1"/>
  <c r="O379" i="81" s="1"/>
  <c r="D479" i="11"/>
  <c r="E479" i="11"/>
  <c r="D374" i="11"/>
  <c r="E374" i="11"/>
  <c r="E374" i="9"/>
  <c r="J372" i="11"/>
  <c r="J371" i="11"/>
  <c r="B375" i="9"/>
  <c r="C375" i="9" s="1"/>
  <c r="C375" i="11"/>
  <c r="G373" i="9"/>
  <c r="H373" i="9" s="1"/>
  <c r="I373" i="9" s="1"/>
  <c r="I373" i="11"/>
  <c r="E374" i="81"/>
  <c r="F374" i="81" s="1"/>
  <c r="G374" i="81" s="1"/>
  <c r="C375" i="81"/>
  <c r="D376" i="81"/>
  <c r="F374" i="9"/>
  <c r="A480" i="11"/>
  <c r="C480" i="11" s="1"/>
  <c r="A480" i="9"/>
  <c r="B480" i="9" s="1"/>
  <c r="L381" i="81" l="1"/>
  <c r="K380" i="81"/>
  <c r="M380" i="81" s="1"/>
  <c r="N380" i="81" s="1"/>
  <c r="O380" i="81" s="1"/>
  <c r="D480" i="11"/>
  <c r="E480" i="11"/>
  <c r="D375" i="11"/>
  <c r="F375" i="11" s="1"/>
  <c r="E375" i="11"/>
  <c r="E375" i="9"/>
  <c r="D375" i="9"/>
  <c r="F375" i="9" s="1"/>
  <c r="G375" i="9" s="1"/>
  <c r="H375" i="9" s="1"/>
  <c r="B376" i="9"/>
  <c r="C376" i="9" s="1"/>
  <c r="D376" i="9" s="1"/>
  <c r="C376" i="11"/>
  <c r="J373" i="11"/>
  <c r="F374" i="11"/>
  <c r="G374" i="11" s="1"/>
  <c r="H374" i="11" s="1"/>
  <c r="I374" i="11" s="1"/>
  <c r="G374" i="9"/>
  <c r="H374" i="9" s="1"/>
  <c r="I374" i="9" s="1"/>
  <c r="E375" i="81"/>
  <c r="F375" i="81" s="1"/>
  <c r="G375" i="81" s="1"/>
  <c r="C376" i="81"/>
  <c r="D377" i="81"/>
  <c r="A481" i="11"/>
  <c r="C481" i="11" s="1"/>
  <c r="A481" i="9"/>
  <c r="B481" i="9" s="1"/>
  <c r="I375" i="9" l="1"/>
  <c r="E376" i="9"/>
  <c r="L382" i="81"/>
  <c r="K381" i="81"/>
  <c r="M381" i="81" s="1"/>
  <c r="N381" i="81" s="1"/>
  <c r="O381" i="81" s="1"/>
  <c r="D481" i="11"/>
  <c r="E481" i="11"/>
  <c r="E376" i="11"/>
  <c r="D376" i="11"/>
  <c r="B377" i="9"/>
  <c r="C377" i="9" s="1"/>
  <c r="D377" i="9" s="1"/>
  <c r="F377" i="9" s="1"/>
  <c r="G377" i="9" s="1"/>
  <c r="H377" i="9" s="1"/>
  <c r="C377" i="11"/>
  <c r="J374" i="11"/>
  <c r="G375" i="11"/>
  <c r="H375" i="11" s="1"/>
  <c r="I375" i="11" s="1"/>
  <c r="E376" i="81"/>
  <c r="F376" i="81" s="1"/>
  <c r="G376" i="81" s="1"/>
  <c r="C377" i="81"/>
  <c r="D378" i="81"/>
  <c r="F376" i="9"/>
  <c r="A482" i="11"/>
  <c r="C482" i="11" s="1"/>
  <c r="A482" i="9"/>
  <c r="B482" i="9" s="1"/>
  <c r="L383" i="81" l="1"/>
  <c r="K382" i="81"/>
  <c r="M382" i="81" s="1"/>
  <c r="N382" i="81" s="1"/>
  <c r="O382" i="81" s="1"/>
  <c r="E482" i="11"/>
  <c r="D482" i="11"/>
  <c r="D377" i="11"/>
  <c r="E377" i="11"/>
  <c r="E377" i="9"/>
  <c r="I377" i="9" s="1"/>
  <c r="B378" i="9"/>
  <c r="C378" i="9" s="1"/>
  <c r="D378" i="9" s="1"/>
  <c r="C378" i="11"/>
  <c r="J375" i="11"/>
  <c r="F376" i="11"/>
  <c r="G376" i="9"/>
  <c r="H376" i="9" s="1"/>
  <c r="I376" i="9" s="1"/>
  <c r="E377" i="81"/>
  <c r="F377" i="81" s="1"/>
  <c r="G377" i="81" s="1"/>
  <c r="C378" i="81"/>
  <c r="D379" i="81"/>
  <c r="A483" i="11"/>
  <c r="C483" i="11" s="1"/>
  <c r="A483" i="9"/>
  <c r="B483" i="9" s="1"/>
  <c r="L384" i="81" l="1"/>
  <c r="K383" i="81"/>
  <c r="M383" i="81" s="1"/>
  <c r="N383" i="81" s="1"/>
  <c r="O383" i="81" s="1"/>
  <c r="E378" i="11"/>
  <c r="D378" i="11"/>
  <c r="F378" i="11" s="1"/>
  <c r="G378" i="11" s="1"/>
  <c r="H378" i="11" s="1"/>
  <c r="D483" i="11"/>
  <c r="E483" i="11"/>
  <c r="E378" i="9"/>
  <c r="B379" i="9"/>
  <c r="C379" i="9" s="1"/>
  <c r="C379" i="11"/>
  <c r="F377" i="11"/>
  <c r="G376" i="11"/>
  <c r="H376" i="11" s="1"/>
  <c r="I376" i="11" s="1"/>
  <c r="E378" i="81"/>
  <c r="F378" i="81" s="1"/>
  <c r="G378" i="81" s="1"/>
  <c r="C379" i="81"/>
  <c r="D380" i="81"/>
  <c r="F378" i="9"/>
  <c r="A484" i="11"/>
  <c r="C484" i="11" s="1"/>
  <c r="A484" i="9"/>
  <c r="B484" i="9" s="1"/>
  <c r="L385" i="81" l="1"/>
  <c r="K384" i="81"/>
  <c r="M384" i="81" s="1"/>
  <c r="N384" i="81" s="1"/>
  <c r="O384" i="81" s="1"/>
  <c r="D484" i="11"/>
  <c r="E484" i="11"/>
  <c r="D379" i="11"/>
  <c r="F379" i="11" s="1"/>
  <c r="E379" i="11"/>
  <c r="E379" i="9"/>
  <c r="D379" i="9"/>
  <c r="F379" i="9" s="1"/>
  <c r="B380" i="9"/>
  <c r="C380" i="9" s="1"/>
  <c r="D380" i="9" s="1"/>
  <c r="C380" i="11"/>
  <c r="J376" i="11"/>
  <c r="G377" i="11"/>
  <c r="H377" i="11" s="1"/>
  <c r="I377" i="11" s="1"/>
  <c r="G378" i="9"/>
  <c r="H378" i="9" s="1"/>
  <c r="I378" i="9" s="1"/>
  <c r="E379" i="81"/>
  <c r="F379" i="81" s="1"/>
  <c r="G379" i="81" s="1"/>
  <c r="C380" i="81"/>
  <c r="D381" i="81"/>
  <c r="A485" i="11"/>
  <c r="C485" i="11" s="1"/>
  <c r="A485" i="9"/>
  <c r="B485" i="9" s="1"/>
  <c r="L386" i="81" l="1"/>
  <c r="K385" i="81"/>
  <c r="M385" i="81" s="1"/>
  <c r="N385" i="81" s="1"/>
  <c r="O385" i="81" s="1"/>
  <c r="D380" i="11"/>
  <c r="F380" i="11" s="1"/>
  <c r="G380" i="11" s="1"/>
  <c r="H380" i="11" s="1"/>
  <c r="E380" i="11"/>
  <c r="E485" i="11"/>
  <c r="D485" i="11"/>
  <c r="E380" i="9"/>
  <c r="J377" i="11"/>
  <c r="I378" i="11"/>
  <c r="B381" i="9"/>
  <c r="C381" i="9" s="1"/>
  <c r="D381" i="9" s="1"/>
  <c r="C381" i="11"/>
  <c r="G379" i="11"/>
  <c r="H379" i="11" s="1"/>
  <c r="I379" i="11" s="1"/>
  <c r="G379" i="9"/>
  <c r="H379" i="9" s="1"/>
  <c r="I379" i="9" s="1"/>
  <c r="E380" i="81"/>
  <c r="F380" i="81" s="1"/>
  <c r="G380" i="81" s="1"/>
  <c r="C381" i="81"/>
  <c r="D382" i="81"/>
  <c r="F380" i="9"/>
  <c r="A486" i="11"/>
  <c r="C486" i="11" s="1"/>
  <c r="A486" i="9"/>
  <c r="B486" i="9" s="1"/>
  <c r="L387" i="81" l="1"/>
  <c r="K386" i="81"/>
  <c r="M386" i="81" s="1"/>
  <c r="N386" i="81" s="1"/>
  <c r="O386" i="81" s="1"/>
  <c r="D486" i="11"/>
  <c r="E486" i="11"/>
  <c r="E381" i="11"/>
  <c r="D381" i="11"/>
  <c r="F381" i="11" s="1"/>
  <c r="G381" i="11" s="1"/>
  <c r="H381" i="11" s="1"/>
  <c r="E381" i="9"/>
  <c r="J379" i="11"/>
  <c r="B382" i="9"/>
  <c r="C382" i="9" s="1"/>
  <c r="C382" i="11"/>
  <c r="G380" i="9"/>
  <c r="H380" i="9" s="1"/>
  <c r="I380" i="9" s="1"/>
  <c r="I380" i="11"/>
  <c r="J378" i="11"/>
  <c r="E381" i="81"/>
  <c r="F381" i="81" s="1"/>
  <c r="G381" i="81" s="1"/>
  <c r="C382" i="81"/>
  <c r="D383" i="81"/>
  <c r="F381" i="9"/>
  <c r="A487" i="11"/>
  <c r="C487" i="11" s="1"/>
  <c r="A487" i="9"/>
  <c r="B487" i="9" s="1"/>
  <c r="L388" i="81" l="1"/>
  <c r="K387" i="81"/>
  <c r="M387" i="81" s="1"/>
  <c r="N387" i="81" s="1"/>
  <c r="O387" i="81" s="1"/>
  <c r="E382" i="11"/>
  <c r="D382" i="11"/>
  <c r="F382" i="11" s="1"/>
  <c r="E487" i="11"/>
  <c r="D487" i="11"/>
  <c r="E382" i="9"/>
  <c r="D382" i="9"/>
  <c r="F382" i="9" s="1"/>
  <c r="G382" i="9" s="1"/>
  <c r="H382" i="9" s="1"/>
  <c r="B383" i="9"/>
  <c r="C383" i="9" s="1"/>
  <c r="D383" i="9" s="1"/>
  <c r="C383" i="11"/>
  <c r="J380" i="11"/>
  <c r="G381" i="9"/>
  <c r="H381" i="9" s="1"/>
  <c r="I381" i="9" s="1"/>
  <c r="I381" i="11"/>
  <c r="E382" i="81"/>
  <c r="F382" i="81" s="1"/>
  <c r="G382" i="81" s="1"/>
  <c r="C383" i="81"/>
  <c r="D384" i="81"/>
  <c r="A488" i="11"/>
  <c r="C488" i="11" s="1"/>
  <c r="A488" i="9"/>
  <c r="B488" i="9" s="1"/>
  <c r="I382" i="9" l="1"/>
  <c r="E383" i="9"/>
  <c r="L389" i="81"/>
  <c r="K388" i="81"/>
  <c r="M388" i="81" s="1"/>
  <c r="N388" i="81" s="1"/>
  <c r="O388" i="81" s="1"/>
  <c r="D488" i="11"/>
  <c r="E488" i="11"/>
  <c r="D383" i="11"/>
  <c r="E383" i="11"/>
  <c r="B384" i="9"/>
  <c r="C384" i="9" s="1"/>
  <c r="C384" i="11"/>
  <c r="J381" i="11"/>
  <c r="G382" i="11"/>
  <c r="H382" i="11" s="1"/>
  <c r="I382" i="11" s="1"/>
  <c r="E383" i="81"/>
  <c r="F383" i="81" s="1"/>
  <c r="G383" i="81" s="1"/>
  <c r="C384" i="81"/>
  <c r="D385" i="81"/>
  <c r="F383" i="9"/>
  <c r="A489" i="11"/>
  <c r="C489" i="11" s="1"/>
  <c r="A489" i="9"/>
  <c r="B489" i="9" s="1"/>
  <c r="L390" i="81" l="1"/>
  <c r="K389" i="81"/>
  <c r="M389" i="81" s="1"/>
  <c r="N389" i="81" s="1"/>
  <c r="O389" i="81" s="1"/>
  <c r="D489" i="11"/>
  <c r="E489" i="11"/>
  <c r="D384" i="11"/>
  <c r="F384" i="11" s="1"/>
  <c r="E384" i="11"/>
  <c r="E384" i="9"/>
  <c r="D384" i="9"/>
  <c r="F384" i="9" s="1"/>
  <c r="G384" i="9" s="1"/>
  <c r="H384" i="9" s="1"/>
  <c r="B385" i="9"/>
  <c r="C385" i="9" s="1"/>
  <c r="D385" i="9" s="1"/>
  <c r="C385" i="11"/>
  <c r="J382" i="11"/>
  <c r="G383" i="9"/>
  <c r="H383" i="9" s="1"/>
  <c r="I383" i="9" s="1"/>
  <c r="F383" i="11"/>
  <c r="E384" i="81"/>
  <c r="F384" i="81" s="1"/>
  <c r="G384" i="81" s="1"/>
  <c r="C385" i="81"/>
  <c r="D386" i="81"/>
  <c r="A490" i="11"/>
  <c r="C490" i="11" s="1"/>
  <c r="A490" i="9"/>
  <c r="B490" i="9" s="1"/>
  <c r="E385" i="9" l="1"/>
  <c r="I384" i="9"/>
  <c r="L391" i="81"/>
  <c r="K390" i="81"/>
  <c r="M390" i="81" s="1"/>
  <c r="N390" i="81" s="1"/>
  <c r="O390" i="81" s="1"/>
  <c r="E490" i="11"/>
  <c r="D490" i="11"/>
  <c r="D385" i="11"/>
  <c r="F385" i="11" s="1"/>
  <c r="E385" i="11"/>
  <c r="B386" i="9"/>
  <c r="C386" i="9" s="1"/>
  <c r="D386" i="9" s="1"/>
  <c r="C386" i="11"/>
  <c r="G383" i="11"/>
  <c r="H383" i="11" s="1"/>
  <c r="I383" i="11" s="1"/>
  <c r="G384" i="11"/>
  <c r="H384" i="11" s="1"/>
  <c r="E385" i="81"/>
  <c r="F385" i="81" s="1"/>
  <c r="G385" i="81" s="1"/>
  <c r="C386" i="81"/>
  <c r="D387" i="81"/>
  <c r="F385" i="9"/>
  <c r="A491" i="11"/>
  <c r="C491" i="11" s="1"/>
  <c r="A491" i="9"/>
  <c r="B491" i="9" s="1"/>
  <c r="L392" i="81" l="1"/>
  <c r="K391" i="81"/>
  <c r="M391" i="81" s="1"/>
  <c r="N391" i="81" s="1"/>
  <c r="O391" i="81" s="1"/>
  <c r="E386" i="11"/>
  <c r="D386" i="11"/>
  <c r="F386" i="11" s="1"/>
  <c r="D491" i="11"/>
  <c r="E491" i="11"/>
  <c r="E386" i="9"/>
  <c r="J383" i="11"/>
  <c r="I384" i="11"/>
  <c r="B387" i="9"/>
  <c r="C387" i="9" s="1"/>
  <c r="C387" i="11"/>
  <c r="G385" i="9"/>
  <c r="H385" i="9" s="1"/>
  <c r="I385" i="9" s="1"/>
  <c r="G385" i="11"/>
  <c r="H385" i="11" s="1"/>
  <c r="I385" i="11" s="1"/>
  <c r="E386" i="81"/>
  <c r="F386" i="81" s="1"/>
  <c r="G386" i="81" s="1"/>
  <c r="C387" i="81"/>
  <c r="D388" i="81"/>
  <c r="F386" i="9"/>
  <c r="A492" i="11"/>
  <c r="C492" i="11" s="1"/>
  <c r="A492" i="9"/>
  <c r="B492" i="9" s="1"/>
  <c r="L393" i="81" l="1"/>
  <c r="K392" i="81"/>
  <c r="M392" i="81" s="1"/>
  <c r="N392" i="81" s="1"/>
  <c r="O392" i="81" s="1"/>
  <c r="D492" i="11"/>
  <c r="E492" i="11"/>
  <c r="D387" i="11"/>
  <c r="F387" i="11" s="1"/>
  <c r="G387" i="11" s="1"/>
  <c r="H387" i="11" s="1"/>
  <c r="E387" i="11"/>
  <c r="E387" i="9"/>
  <c r="D387" i="9"/>
  <c r="F387" i="9" s="1"/>
  <c r="G387" i="9" s="1"/>
  <c r="H387" i="9" s="1"/>
  <c r="B388" i="9"/>
  <c r="C388" i="9" s="1"/>
  <c r="D388" i="9" s="1"/>
  <c r="F388" i="9" s="1"/>
  <c r="G388" i="9" s="1"/>
  <c r="H388" i="9" s="1"/>
  <c r="C388" i="11"/>
  <c r="J385" i="11"/>
  <c r="G386" i="11"/>
  <c r="H386" i="11" s="1"/>
  <c r="I386" i="11" s="1"/>
  <c r="G386" i="9"/>
  <c r="H386" i="9" s="1"/>
  <c r="I386" i="9" s="1"/>
  <c r="J384" i="11"/>
  <c r="E387" i="81"/>
  <c r="F387" i="81" s="1"/>
  <c r="G387" i="81" s="1"/>
  <c r="C388" i="81"/>
  <c r="D389" i="81"/>
  <c r="A493" i="11"/>
  <c r="C493" i="11" s="1"/>
  <c r="A493" i="9"/>
  <c r="B493" i="9" s="1"/>
  <c r="L394" i="81" l="1"/>
  <c r="K393" i="81"/>
  <c r="M393" i="81" s="1"/>
  <c r="N393" i="81" s="1"/>
  <c r="O393" i="81" s="1"/>
  <c r="D388" i="11"/>
  <c r="F388" i="11" s="1"/>
  <c r="E388" i="11"/>
  <c r="E493" i="11"/>
  <c r="D493" i="11"/>
  <c r="E388" i="9"/>
  <c r="I388" i="9" s="1"/>
  <c r="I387" i="9"/>
  <c r="B389" i="9"/>
  <c r="C389" i="9" s="1"/>
  <c r="D389" i="9" s="1"/>
  <c r="F389" i="9" s="1"/>
  <c r="G389" i="9" s="1"/>
  <c r="H389" i="9" s="1"/>
  <c r="C389" i="11"/>
  <c r="J386" i="11"/>
  <c r="I387" i="11"/>
  <c r="E388" i="81"/>
  <c r="F388" i="81" s="1"/>
  <c r="G388" i="81" s="1"/>
  <c r="C389" i="81"/>
  <c r="D390" i="81"/>
  <c r="A494" i="11"/>
  <c r="C494" i="11" s="1"/>
  <c r="A494" i="9"/>
  <c r="B494" i="9" s="1"/>
  <c r="L395" i="81" l="1"/>
  <c r="K394" i="81"/>
  <c r="M394" i="81" s="1"/>
  <c r="N394" i="81" s="1"/>
  <c r="O394" i="81" s="1"/>
  <c r="E494" i="11"/>
  <c r="D494" i="11"/>
  <c r="E389" i="11"/>
  <c r="D389" i="11"/>
  <c r="E389" i="9"/>
  <c r="I389" i="9" s="1"/>
  <c r="B390" i="9"/>
  <c r="C390" i="9" s="1"/>
  <c r="D390" i="9" s="1"/>
  <c r="C390" i="11"/>
  <c r="G388" i="11"/>
  <c r="H388" i="11" s="1"/>
  <c r="I388" i="11" s="1"/>
  <c r="J387" i="11"/>
  <c r="E389" i="81"/>
  <c r="F389" i="81" s="1"/>
  <c r="G389" i="81" s="1"/>
  <c r="C390" i="81"/>
  <c r="D391" i="81"/>
  <c r="A495" i="11"/>
  <c r="C495" i="11" s="1"/>
  <c r="A495" i="9"/>
  <c r="B495" i="9" s="1"/>
  <c r="L396" i="81" l="1"/>
  <c r="K395" i="81"/>
  <c r="M395" i="81" s="1"/>
  <c r="N395" i="81" s="1"/>
  <c r="O395" i="81" s="1"/>
  <c r="D390" i="11"/>
  <c r="E390" i="11"/>
  <c r="E495" i="11"/>
  <c r="D495" i="11"/>
  <c r="E390" i="9"/>
  <c r="J388" i="11"/>
  <c r="B391" i="9"/>
  <c r="C391" i="9" s="1"/>
  <c r="C391" i="11"/>
  <c r="F389" i="11"/>
  <c r="E390" i="81"/>
  <c r="F390" i="81" s="1"/>
  <c r="G390" i="81" s="1"/>
  <c r="C391" i="81"/>
  <c r="D392" i="81"/>
  <c r="F390" i="9"/>
  <c r="A496" i="11"/>
  <c r="C496" i="11" s="1"/>
  <c r="A496" i="9"/>
  <c r="B496" i="9" s="1"/>
  <c r="L397" i="81" l="1"/>
  <c r="K396" i="81"/>
  <c r="M396" i="81" s="1"/>
  <c r="N396" i="81" s="1"/>
  <c r="O396" i="81" s="1"/>
  <c r="D496" i="11"/>
  <c r="E496" i="11"/>
  <c r="D391" i="11"/>
  <c r="E391" i="11"/>
  <c r="E391" i="9"/>
  <c r="D391" i="9"/>
  <c r="F391" i="9" s="1"/>
  <c r="B392" i="9"/>
  <c r="C392" i="9" s="1"/>
  <c r="C392" i="11"/>
  <c r="F390" i="11"/>
  <c r="G389" i="11"/>
  <c r="H389" i="11" s="1"/>
  <c r="I389" i="11" s="1"/>
  <c r="F391" i="11"/>
  <c r="G391" i="11" s="1"/>
  <c r="H391" i="11" s="1"/>
  <c r="G390" i="9"/>
  <c r="H390" i="9" s="1"/>
  <c r="I390" i="9" s="1"/>
  <c r="E391" i="81"/>
  <c r="F391" i="81" s="1"/>
  <c r="G391" i="81" s="1"/>
  <c r="C392" i="81"/>
  <c r="D393" i="81"/>
  <c r="A497" i="11"/>
  <c r="C497" i="11" s="1"/>
  <c r="A497" i="9"/>
  <c r="B497" i="9" s="1"/>
  <c r="L398" i="81" l="1"/>
  <c r="K397" i="81"/>
  <c r="M397" i="81" s="1"/>
  <c r="N397" i="81" s="1"/>
  <c r="O397" i="81" s="1"/>
  <c r="D392" i="11"/>
  <c r="E392" i="11"/>
  <c r="D497" i="11"/>
  <c r="E497" i="11"/>
  <c r="E392" i="9"/>
  <c r="D392" i="9"/>
  <c r="F392" i="9" s="1"/>
  <c r="B393" i="9"/>
  <c r="C393" i="9" s="1"/>
  <c r="D393" i="9" s="1"/>
  <c r="F393" i="9" s="1"/>
  <c r="G393" i="9" s="1"/>
  <c r="H393" i="9" s="1"/>
  <c r="C393" i="11"/>
  <c r="J389" i="11"/>
  <c r="G390" i="11"/>
  <c r="H390" i="11" s="1"/>
  <c r="I390" i="11" s="1"/>
  <c r="G391" i="9"/>
  <c r="H391" i="9" s="1"/>
  <c r="I391" i="9" s="1"/>
  <c r="E392" i="81"/>
  <c r="F392" i="81" s="1"/>
  <c r="G392" i="81" s="1"/>
  <c r="C393" i="81"/>
  <c r="D394" i="81"/>
  <c r="A498" i="11"/>
  <c r="C498" i="11" s="1"/>
  <c r="A498" i="9"/>
  <c r="B498" i="9" s="1"/>
  <c r="E393" i="9" l="1"/>
  <c r="L399" i="81"/>
  <c r="K398" i="81"/>
  <c r="M398" i="81" s="1"/>
  <c r="N398" i="81" s="1"/>
  <c r="O398" i="81" s="1"/>
  <c r="E498" i="11"/>
  <c r="D498" i="11"/>
  <c r="E393" i="11"/>
  <c r="D393" i="11"/>
  <c r="F393" i="11" s="1"/>
  <c r="J390" i="11"/>
  <c r="I391" i="11"/>
  <c r="B394" i="9"/>
  <c r="C394" i="9" s="1"/>
  <c r="C394" i="11"/>
  <c r="G392" i="9"/>
  <c r="H392" i="9" s="1"/>
  <c r="I392" i="9" s="1"/>
  <c r="F392" i="11"/>
  <c r="G392" i="11" s="1"/>
  <c r="H392" i="11" s="1"/>
  <c r="I392" i="11" s="1"/>
  <c r="E393" i="81"/>
  <c r="F393" i="81" s="1"/>
  <c r="G393" i="81" s="1"/>
  <c r="C394" i="81"/>
  <c r="D395" i="81"/>
  <c r="I393" i="9"/>
  <c r="A499" i="11"/>
  <c r="C499" i="11" s="1"/>
  <c r="A499" i="9"/>
  <c r="B499" i="9" s="1"/>
  <c r="L400" i="81" l="1"/>
  <c r="K399" i="81"/>
  <c r="M399" i="81" s="1"/>
  <c r="N399" i="81" s="1"/>
  <c r="O399" i="81" s="1"/>
  <c r="E394" i="11"/>
  <c r="D394" i="11"/>
  <c r="F394" i="11" s="1"/>
  <c r="E499" i="11"/>
  <c r="D499" i="11"/>
  <c r="E394" i="9"/>
  <c r="D394" i="9"/>
  <c r="F394" i="9" s="1"/>
  <c r="B395" i="9"/>
  <c r="C395" i="9" s="1"/>
  <c r="D395" i="9" s="1"/>
  <c r="C395" i="11"/>
  <c r="J392" i="11"/>
  <c r="G393" i="11"/>
  <c r="H393" i="11" s="1"/>
  <c r="I393" i="11" s="1"/>
  <c r="J391" i="11"/>
  <c r="E394" i="81"/>
  <c r="F394" i="81" s="1"/>
  <c r="G394" i="81" s="1"/>
  <c r="C395" i="81"/>
  <c r="D396" i="81"/>
  <c r="A500" i="11"/>
  <c r="C500" i="11" s="1"/>
  <c r="A500" i="9"/>
  <c r="B500" i="9" s="1"/>
  <c r="E395" i="9" l="1"/>
  <c r="L401" i="81"/>
  <c r="K400" i="81"/>
  <c r="M400" i="81" s="1"/>
  <c r="N400" i="81" s="1"/>
  <c r="O400" i="81" s="1"/>
  <c r="D395" i="11"/>
  <c r="F395" i="11" s="1"/>
  <c r="G395" i="11" s="1"/>
  <c r="H395" i="11" s="1"/>
  <c r="E395" i="11"/>
  <c r="D500" i="11"/>
  <c r="E500" i="11"/>
  <c r="B396" i="9"/>
  <c r="C396" i="9" s="1"/>
  <c r="D396" i="9" s="1"/>
  <c r="C396" i="11"/>
  <c r="J393" i="11"/>
  <c r="G394" i="9"/>
  <c r="H394" i="9" s="1"/>
  <c r="I394" i="9" s="1"/>
  <c r="G394" i="11"/>
  <c r="H394" i="11" s="1"/>
  <c r="I394" i="11" s="1"/>
  <c r="E395" i="81"/>
  <c r="F395" i="81" s="1"/>
  <c r="G395" i="81" s="1"/>
  <c r="C396" i="81"/>
  <c r="D397" i="81"/>
  <c r="F395" i="9"/>
  <c r="A501" i="11"/>
  <c r="C501" i="11" s="1"/>
  <c r="A501" i="9"/>
  <c r="B501" i="9" s="1"/>
  <c r="L402" i="81" l="1"/>
  <c r="K401" i="81"/>
  <c r="M401" i="81" s="1"/>
  <c r="N401" i="81" s="1"/>
  <c r="O401" i="81" s="1"/>
  <c r="D396" i="11"/>
  <c r="F396" i="11" s="1"/>
  <c r="G396" i="11" s="1"/>
  <c r="H396" i="11" s="1"/>
  <c r="E396" i="11"/>
  <c r="D501" i="11"/>
  <c r="E501" i="11"/>
  <c r="E396" i="9"/>
  <c r="J394" i="11"/>
  <c r="B397" i="9"/>
  <c r="C397" i="9" s="1"/>
  <c r="D397" i="9" s="1"/>
  <c r="C397" i="11"/>
  <c r="I395" i="11"/>
  <c r="G395" i="9"/>
  <c r="H395" i="9" s="1"/>
  <c r="I395" i="9" s="1"/>
  <c r="E396" i="81"/>
  <c r="F396" i="81" s="1"/>
  <c r="G396" i="81" s="1"/>
  <c r="C397" i="81"/>
  <c r="D398" i="81"/>
  <c r="F396" i="9"/>
  <c r="A502" i="11"/>
  <c r="C502" i="11" s="1"/>
  <c r="A502" i="9"/>
  <c r="B502" i="9" s="1"/>
  <c r="L403" i="81" l="1"/>
  <c r="K402" i="81"/>
  <c r="M402" i="81" s="1"/>
  <c r="N402" i="81" s="1"/>
  <c r="O402" i="81" s="1"/>
  <c r="D397" i="11"/>
  <c r="F397" i="11" s="1"/>
  <c r="E397" i="11"/>
  <c r="D502" i="11"/>
  <c r="E502" i="11"/>
  <c r="E397" i="9"/>
  <c r="B398" i="9"/>
  <c r="C398" i="9" s="1"/>
  <c r="C398" i="11"/>
  <c r="J395" i="11"/>
  <c r="G396" i="9"/>
  <c r="H396" i="9" s="1"/>
  <c r="I396" i="9" s="1"/>
  <c r="I396" i="11"/>
  <c r="E397" i="81"/>
  <c r="F397" i="81" s="1"/>
  <c r="G397" i="81" s="1"/>
  <c r="C398" i="81"/>
  <c r="D399" i="81"/>
  <c r="F397" i="9"/>
  <c r="A503" i="11"/>
  <c r="C503" i="11" s="1"/>
  <c r="A503" i="9"/>
  <c r="B503" i="9" s="1"/>
  <c r="L404" i="81" l="1"/>
  <c r="K403" i="81"/>
  <c r="M403" i="81" s="1"/>
  <c r="N403" i="81" s="1"/>
  <c r="O403" i="81" s="1"/>
  <c r="D398" i="11"/>
  <c r="E398" i="11"/>
  <c r="D503" i="11"/>
  <c r="E503" i="11"/>
  <c r="E398" i="9"/>
  <c r="D398" i="9"/>
  <c r="F398" i="9" s="1"/>
  <c r="B399" i="9"/>
  <c r="C399" i="9" s="1"/>
  <c r="C399" i="11"/>
  <c r="J396" i="11"/>
  <c r="G397" i="11"/>
  <c r="H397" i="11" s="1"/>
  <c r="I397" i="11" s="1"/>
  <c r="G397" i="9"/>
  <c r="H397" i="9" s="1"/>
  <c r="I397" i="9" s="1"/>
  <c r="E398" i="81"/>
  <c r="F398" i="81" s="1"/>
  <c r="G398" i="81" s="1"/>
  <c r="C399" i="81"/>
  <c r="D400" i="81"/>
  <c r="A504" i="11"/>
  <c r="C504" i="11" s="1"/>
  <c r="A504" i="9"/>
  <c r="B504" i="9" s="1"/>
  <c r="L405" i="81" l="1"/>
  <c r="K404" i="81"/>
  <c r="M404" i="81" s="1"/>
  <c r="N404" i="81" s="1"/>
  <c r="O404" i="81" s="1"/>
  <c r="D399" i="11"/>
  <c r="E399" i="11"/>
  <c r="D504" i="11"/>
  <c r="E504" i="11"/>
  <c r="E399" i="9"/>
  <c r="D399" i="9"/>
  <c r="F399" i="9" s="1"/>
  <c r="B400" i="9"/>
  <c r="C400" i="9" s="1"/>
  <c r="D400" i="9" s="1"/>
  <c r="C400" i="11"/>
  <c r="J397" i="11"/>
  <c r="G398" i="9"/>
  <c r="H398" i="9" s="1"/>
  <c r="I398" i="9" s="1"/>
  <c r="F398" i="11"/>
  <c r="E399" i="81"/>
  <c r="F399" i="81" s="1"/>
  <c r="G399" i="81" s="1"/>
  <c r="C400" i="81"/>
  <c r="D401" i="81"/>
  <c r="E400" i="9"/>
  <c r="A505" i="11"/>
  <c r="C505" i="11" s="1"/>
  <c r="A505" i="9"/>
  <c r="B505" i="9" s="1"/>
  <c r="L406" i="81" l="1"/>
  <c r="K405" i="81"/>
  <c r="M405" i="81" s="1"/>
  <c r="N405" i="81" s="1"/>
  <c r="O405" i="81" s="1"/>
  <c r="E400" i="11"/>
  <c r="D400" i="11"/>
  <c r="F400" i="11" s="1"/>
  <c r="D505" i="11"/>
  <c r="E505" i="11"/>
  <c r="B401" i="9"/>
  <c r="C401" i="9" s="1"/>
  <c r="D401" i="9" s="1"/>
  <c r="C401" i="11"/>
  <c r="G398" i="11"/>
  <c r="H398" i="11" s="1"/>
  <c r="I398" i="11" s="1"/>
  <c r="G399" i="9"/>
  <c r="H399" i="9" s="1"/>
  <c r="I399" i="9" s="1"/>
  <c r="F399" i="11"/>
  <c r="E400" i="81"/>
  <c r="F400" i="81" s="1"/>
  <c r="G400" i="81" s="1"/>
  <c r="C401" i="81"/>
  <c r="D402" i="81"/>
  <c r="F400" i="9"/>
  <c r="A506" i="11"/>
  <c r="C506" i="11" s="1"/>
  <c r="A506" i="9"/>
  <c r="B506" i="9" s="1"/>
  <c r="L407" i="81" l="1"/>
  <c r="K406" i="81"/>
  <c r="M406" i="81" s="1"/>
  <c r="N406" i="81" s="1"/>
  <c r="O406" i="81" s="1"/>
  <c r="D401" i="11"/>
  <c r="F401" i="11" s="1"/>
  <c r="E401" i="11"/>
  <c r="E506" i="11"/>
  <c r="D506" i="11"/>
  <c r="E401" i="9"/>
  <c r="B402" i="9"/>
  <c r="C402" i="9" s="1"/>
  <c r="C402" i="11"/>
  <c r="J398" i="11"/>
  <c r="G400" i="9"/>
  <c r="H400" i="9" s="1"/>
  <c r="I400" i="9" s="1"/>
  <c r="G400" i="11"/>
  <c r="H400" i="11" s="1"/>
  <c r="I400" i="11" s="1"/>
  <c r="I399" i="11"/>
  <c r="G399" i="11"/>
  <c r="H399" i="11" s="1"/>
  <c r="E401" i="81"/>
  <c r="F401" i="81" s="1"/>
  <c r="G401" i="81" s="1"/>
  <c r="C402" i="81"/>
  <c r="D403" i="81"/>
  <c r="F401" i="9"/>
  <c r="A507" i="11"/>
  <c r="C507" i="11" s="1"/>
  <c r="A507" i="9"/>
  <c r="B507" i="9" s="1"/>
  <c r="L408" i="81" l="1"/>
  <c r="K407" i="81"/>
  <c r="M407" i="81" s="1"/>
  <c r="N407" i="81" s="1"/>
  <c r="O407" i="81" s="1"/>
  <c r="D507" i="11"/>
  <c r="E507" i="11"/>
  <c r="E402" i="11"/>
  <c r="D402" i="11"/>
  <c r="F402" i="11" s="1"/>
  <c r="E402" i="9"/>
  <c r="D402" i="9"/>
  <c r="F402" i="9" s="1"/>
  <c r="B403" i="9"/>
  <c r="C403" i="9" s="1"/>
  <c r="C403" i="11"/>
  <c r="J400" i="11"/>
  <c r="G401" i="9"/>
  <c r="H401" i="9" s="1"/>
  <c r="I401" i="9" s="1"/>
  <c r="G401" i="11"/>
  <c r="H401" i="11" s="1"/>
  <c r="I401" i="11" s="1"/>
  <c r="J399" i="11"/>
  <c r="E402" i="81"/>
  <c r="F402" i="81" s="1"/>
  <c r="G402" i="81" s="1"/>
  <c r="C403" i="81"/>
  <c r="D404" i="81"/>
  <c r="C404" i="9"/>
  <c r="D404" i="9" s="1"/>
  <c r="A508" i="11"/>
  <c r="C508" i="11" s="1"/>
  <c r="A508" i="9"/>
  <c r="B508" i="9" s="1"/>
  <c r="L409" i="81" l="1"/>
  <c r="K408" i="81"/>
  <c r="M408" i="81" s="1"/>
  <c r="N408" i="81" s="1"/>
  <c r="O408" i="81" s="1"/>
  <c r="D403" i="11"/>
  <c r="F403" i="11" s="1"/>
  <c r="E403" i="11"/>
  <c r="D508" i="11"/>
  <c r="E508" i="11"/>
  <c r="E403" i="9"/>
  <c r="D403" i="9"/>
  <c r="F403" i="9" s="1"/>
  <c r="J401" i="11"/>
  <c r="G402" i="11"/>
  <c r="H402" i="11" s="1"/>
  <c r="I402" i="11" s="1"/>
  <c r="G402" i="9"/>
  <c r="H402" i="9" s="1"/>
  <c r="I402" i="9" s="1"/>
  <c r="E403" i="81"/>
  <c r="F403" i="81" s="1"/>
  <c r="G403" i="81" s="1"/>
  <c r="C404" i="81"/>
  <c r="D405" i="81"/>
  <c r="C405" i="9"/>
  <c r="D405" i="9" s="1"/>
  <c r="E404" i="9"/>
  <c r="F404" i="9"/>
  <c r="G404" i="9" s="1"/>
  <c r="H404" i="9" s="1"/>
  <c r="F404" i="11"/>
  <c r="G404" i="11" s="1"/>
  <c r="H404" i="11" s="1"/>
  <c r="I404" i="11"/>
  <c r="A509" i="11"/>
  <c r="C509" i="11" s="1"/>
  <c r="A509" i="9"/>
  <c r="B509" i="9" s="1"/>
  <c r="L410" i="81" l="1"/>
  <c r="K409" i="81"/>
  <c r="M409" i="81" s="1"/>
  <c r="N409" i="81" s="1"/>
  <c r="O409" i="81" s="1"/>
  <c r="E509" i="11"/>
  <c r="D509" i="11"/>
  <c r="J402" i="11"/>
  <c r="G403" i="9"/>
  <c r="H403" i="9" s="1"/>
  <c r="I403" i="9" s="1"/>
  <c r="G403" i="11"/>
  <c r="H403" i="11" s="1"/>
  <c r="I403" i="11" s="1"/>
  <c r="E404" i="81"/>
  <c r="F404" i="81" s="1"/>
  <c r="G404" i="81" s="1"/>
  <c r="C405" i="81"/>
  <c r="D406" i="81"/>
  <c r="E405" i="9"/>
  <c r="F405" i="9"/>
  <c r="G405" i="9" s="1"/>
  <c r="H405" i="9" s="1"/>
  <c r="I404" i="9"/>
  <c r="C406" i="9"/>
  <c r="D406" i="9" s="1"/>
  <c r="F405" i="11"/>
  <c r="A510" i="11"/>
  <c r="C510" i="11" s="1"/>
  <c r="A510" i="9"/>
  <c r="B510" i="9" s="1"/>
  <c r="L411" i="81" l="1"/>
  <c r="K410" i="81"/>
  <c r="M410" i="81" s="1"/>
  <c r="N410" i="81" s="1"/>
  <c r="O410" i="81" s="1"/>
  <c r="E510" i="11"/>
  <c r="D510" i="11"/>
  <c r="J403" i="11"/>
  <c r="J404" i="11"/>
  <c r="I405" i="11"/>
  <c r="J405" i="11" s="1"/>
  <c r="G405" i="11"/>
  <c r="H405" i="11" s="1"/>
  <c r="E405" i="81"/>
  <c r="F405" i="81" s="1"/>
  <c r="G405" i="81" s="1"/>
  <c r="C406" i="81"/>
  <c r="D407" i="81"/>
  <c r="F407" i="11"/>
  <c r="G407" i="11" s="1"/>
  <c r="H407" i="11" s="1"/>
  <c r="E406" i="9"/>
  <c r="I405" i="9"/>
  <c r="C407" i="9"/>
  <c r="D407" i="9" s="1"/>
  <c r="F406" i="11"/>
  <c r="A511" i="11"/>
  <c r="C511" i="11" s="1"/>
  <c r="A511" i="9"/>
  <c r="B511" i="9" s="1"/>
  <c r="L412" i="81" l="1"/>
  <c r="K411" i="81"/>
  <c r="M411" i="81" s="1"/>
  <c r="N411" i="81" s="1"/>
  <c r="O411" i="81" s="1"/>
  <c r="D511" i="11"/>
  <c r="E511" i="11"/>
  <c r="I406" i="11"/>
  <c r="J406" i="11" s="1"/>
  <c r="G406" i="11"/>
  <c r="H406" i="11" s="1"/>
  <c r="E406" i="81"/>
  <c r="F406" i="81" s="1"/>
  <c r="G406" i="81" s="1"/>
  <c r="C407" i="81"/>
  <c r="D408" i="81"/>
  <c r="C408" i="9"/>
  <c r="D408" i="9" s="1"/>
  <c r="F406" i="9"/>
  <c r="I407" i="11"/>
  <c r="E407" i="9"/>
  <c r="A512" i="11"/>
  <c r="C512" i="11" s="1"/>
  <c r="A512" i="9"/>
  <c r="B512" i="9" s="1"/>
  <c r="L413" i="81" l="1"/>
  <c r="K412" i="81"/>
  <c r="M412" i="81" s="1"/>
  <c r="N412" i="81" s="1"/>
  <c r="O412" i="81" s="1"/>
  <c r="D512" i="11"/>
  <c r="E512" i="11"/>
  <c r="G406" i="9"/>
  <c r="H406" i="9" s="1"/>
  <c r="I406" i="9" s="1"/>
  <c r="J407" i="11"/>
  <c r="E407" i="81"/>
  <c r="F407" i="81" s="1"/>
  <c r="G407" i="81" s="1"/>
  <c r="C408" i="81"/>
  <c r="D409" i="81"/>
  <c r="F407" i="9"/>
  <c r="C409" i="9"/>
  <c r="D409" i="9" s="1"/>
  <c r="E408" i="9"/>
  <c r="F408" i="9"/>
  <c r="G408" i="9" s="1"/>
  <c r="H408" i="9" s="1"/>
  <c r="F408" i="11"/>
  <c r="A513" i="11"/>
  <c r="C513" i="11" s="1"/>
  <c r="A513" i="9"/>
  <c r="B513" i="9" s="1"/>
  <c r="L414" i="81" l="1"/>
  <c r="K413" i="81"/>
  <c r="M413" i="81" s="1"/>
  <c r="N413" i="81" s="1"/>
  <c r="O413" i="81" s="1"/>
  <c r="D513" i="11"/>
  <c r="E513" i="11"/>
  <c r="I408" i="11"/>
  <c r="G408" i="11"/>
  <c r="H408" i="11" s="1"/>
  <c r="G407" i="9"/>
  <c r="H407" i="9" s="1"/>
  <c r="I407" i="9" s="1"/>
  <c r="E408" i="81"/>
  <c r="F408" i="81" s="1"/>
  <c r="G408" i="81" s="1"/>
  <c r="C409" i="81"/>
  <c r="D410" i="81"/>
  <c r="E409" i="9"/>
  <c r="F409" i="9"/>
  <c r="G409" i="9" s="1"/>
  <c r="H409" i="9" s="1"/>
  <c r="I408" i="9"/>
  <c r="C410" i="9"/>
  <c r="D410" i="9" s="1"/>
  <c r="F409" i="11"/>
  <c r="A514" i="11"/>
  <c r="C514" i="11" s="1"/>
  <c r="A514" i="9"/>
  <c r="B514" i="9" s="1"/>
  <c r="L415" i="81" l="1"/>
  <c r="K414" i="81"/>
  <c r="M414" i="81" s="1"/>
  <c r="N414" i="81" s="1"/>
  <c r="O414" i="81" s="1"/>
  <c r="E514" i="11"/>
  <c r="D514" i="11"/>
  <c r="J408" i="11"/>
  <c r="I409" i="11"/>
  <c r="J409" i="11" s="1"/>
  <c r="G409" i="11"/>
  <c r="H409" i="11" s="1"/>
  <c r="E409" i="81"/>
  <c r="F409" i="81" s="1"/>
  <c r="G409" i="81" s="1"/>
  <c r="C410" i="81"/>
  <c r="D411" i="81"/>
  <c r="F410" i="11"/>
  <c r="C411" i="9"/>
  <c r="D411" i="9" s="1"/>
  <c r="I409" i="9"/>
  <c r="E410" i="9"/>
  <c r="A515" i="11"/>
  <c r="C515" i="11" s="1"/>
  <c r="A515" i="9"/>
  <c r="B515" i="9" s="1"/>
  <c r="L416" i="81" l="1"/>
  <c r="K415" i="81"/>
  <c r="M415" i="81" s="1"/>
  <c r="N415" i="81" s="1"/>
  <c r="O415" i="81" s="1"/>
  <c r="E515" i="11"/>
  <c r="D515" i="11"/>
  <c r="I410" i="11"/>
  <c r="J410" i="11" s="1"/>
  <c r="G410" i="11"/>
  <c r="H410" i="11" s="1"/>
  <c r="E410" i="81"/>
  <c r="F410" i="81" s="1"/>
  <c r="G410" i="81" s="1"/>
  <c r="C411" i="81"/>
  <c r="D412" i="81"/>
  <c r="E411" i="9"/>
  <c r="C412" i="9"/>
  <c r="D412" i="9" s="1"/>
  <c r="F410" i="9"/>
  <c r="F411" i="11"/>
  <c r="A516" i="11"/>
  <c r="C516" i="11" s="1"/>
  <c r="A516" i="9"/>
  <c r="B516" i="9" s="1"/>
  <c r="L417" i="81" l="1"/>
  <c r="K416" i="81"/>
  <c r="M416" i="81" s="1"/>
  <c r="N416" i="81" s="1"/>
  <c r="O416" i="81" s="1"/>
  <c r="D516" i="11"/>
  <c r="E516" i="11"/>
  <c r="I411" i="11"/>
  <c r="J411" i="11" s="1"/>
  <c r="G411" i="11"/>
  <c r="H411" i="11" s="1"/>
  <c r="G410" i="9"/>
  <c r="H410" i="9" s="1"/>
  <c r="I410" i="9" s="1"/>
  <c r="E411" i="81"/>
  <c r="F411" i="81" s="1"/>
  <c r="G411" i="81" s="1"/>
  <c r="C412" i="81"/>
  <c r="D413" i="81"/>
  <c r="F412" i="11"/>
  <c r="G412" i="11" s="1"/>
  <c r="H412" i="11" s="1"/>
  <c r="F411" i="9"/>
  <c r="E412" i="9"/>
  <c r="C413" i="9"/>
  <c r="D413" i="9" s="1"/>
  <c r="I412" i="11"/>
  <c r="A517" i="11"/>
  <c r="C517" i="11" s="1"/>
  <c r="A517" i="9"/>
  <c r="B517" i="9" s="1"/>
  <c r="L418" i="81" l="1"/>
  <c r="K417" i="81"/>
  <c r="M417" i="81" s="1"/>
  <c r="N417" i="81" s="1"/>
  <c r="O417" i="81" s="1"/>
  <c r="D517" i="11"/>
  <c r="E517" i="11"/>
  <c r="G411" i="9"/>
  <c r="H411" i="9" s="1"/>
  <c r="I411" i="9" s="1"/>
  <c r="J412" i="11"/>
  <c r="E412" i="81"/>
  <c r="F412" i="81" s="1"/>
  <c r="G412" i="81" s="1"/>
  <c r="C413" i="81"/>
  <c r="D414" i="81"/>
  <c r="F413" i="11"/>
  <c r="E413" i="9"/>
  <c r="F413" i="9"/>
  <c r="G413" i="9" s="1"/>
  <c r="H413" i="9" s="1"/>
  <c r="C414" i="9"/>
  <c r="D414" i="9" s="1"/>
  <c r="F412" i="9"/>
  <c r="A518" i="11"/>
  <c r="C518" i="11" s="1"/>
  <c r="A518" i="9"/>
  <c r="B518" i="9" s="1"/>
  <c r="L419" i="81" l="1"/>
  <c r="K418" i="81"/>
  <c r="M418" i="81" s="1"/>
  <c r="N418" i="81" s="1"/>
  <c r="O418" i="81" s="1"/>
  <c r="D518" i="11"/>
  <c r="E518" i="11"/>
  <c r="G412" i="9"/>
  <c r="H412" i="9" s="1"/>
  <c r="I412" i="9" s="1"/>
  <c r="I413" i="11"/>
  <c r="J413" i="11" s="1"/>
  <c r="G413" i="11"/>
  <c r="H413" i="11" s="1"/>
  <c r="E413" i="81"/>
  <c r="F413" i="81" s="1"/>
  <c r="G413" i="81" s="1"/>
  <c r="C414" i="81"/>
  <c r="D415" i="81"/>
  <c r="F414" i="9"/>
  <c r="G414" i="9" s="1"/>
  <c r="H414" i="9" s="1"/>
  <c r="E414" i="9"/>
  <c r="F414" i="11"/>
  <c r="I413" i="9"/>
  <c r="C415" i="9"/>
  <c r="D415" i="9" s="1"/>
  <c r="A519" i="11"/>
  <c r="C519" i="11" s="1"/>
  <c r="A519" i="9"/>
  <c r="B519" i="9" s="1"/>
  <c r="L420" i="81" l="1"/>
  <c r="K419" i="81"/>
  <c r="M419" i="81" s="1"/>
  <c r="N419" i="81" s="1"/>
  <c r="O419" i="81" s="1"/>
  <c r="D519" i="11"/>
  <c r="E519" i="11"/>
  <c r="I414" i="11"/>
  <c r="J414" i="11" s="1"/>
  <c r="G414" i="11"/>
  <c r="H414" i="11" s="1"/>
  <c r="E414" i="81"/>
  <c r="F414" i="81" s="1"/>
  <c r="G414" i="81" s="1"/>
  <c r="C415" i="81"/>
  <c r="D416" i="81"/>
  <c r="C416" i="9"/>
  <c r="D416" i="9" s="1"/>
  <c r="I414" i="9"/>
  <c r="F415" i="9"/>
  <c r="G415" i="9" s="1"/>
  <c r="H415" i="9" s="1"/>
  <c r="E415" i="9"/>
  <c r="F415" i="11"/>
  <c r="A520" i="11"/>
  <c r="C520" i="11" s="1"/>
  <c r="A520" i="9"/>
  <c r="B520" i="9" s="1"/>
  <c r="L421" i="81" l="1"/>
  <c r="K420" i="81"/>
  <c r="M420" i="81" s="1"/>
  <c r="N420" i="81" s="1"/>
  <c r="O420" i="81" s="1"/>
  <c r="D520" i="11"/>
  <c r="E520" i="11"/>
  <c r="I415" i="11"/>
  <c r="G415" i="11"/>
  <c r="H415" i="11" s="1"/>
  <c r="E415" i="81"/>
  <c r="F415" i="81" s="1"/>
  <c r="G415" i="81" s="1"/>
  <c r="C416" i="81"/>
  <c r="D417" i="81"/>
  <c r="F416" i="11"/>
  <c r="E416" i="9"/>
  <c r="F416" i="9"/>
  <c r="G416" i="9" s="1"/>
  <c r="H416" i="9" s="1"/>
  <c r="I415" i="9"/>
  <c r="C417" i="9"/>
  <c r="D417" i="9" s="1"/>
  <c r="A521" i="11"/>
  <c r="C521" i="11" s="1"/>
  <c r="A521" i="9"/>
  <c r="B521" i="9" s="1"/>
  <c r="L422" i="81" l="1"/>
  <c r="K421" i="81"/>
  <c r="M421" i="81" s="1"/>
  <c r="N421" i="81" s="1"/>
  <c r="O421" i="81" s="1"/>
  <c r="E521" i="11"/>
  <c r="D521" i="11"/>
  <c r="J415" i="11"/>
  <c r="I416" i="11"/>
  <c r="J416" i="11" s="1"/>
  <c r="G416" i="11"/>
  <c r="H416" i="11" s="1"/>
  <c r="E416" i="81"/>
  <c r="F416" i="81" s="1"/>
  <c r="G416" i="81" s="1"/>
  <c r="C417" i="81"/>
  <c r="D418" i="81"/>
  <c r="F417" i="11"/>
  <c r="G417" i="11" s="1"/>
  <c r="H417" i="11" s="1"/>
  <c r="F417" i="9"/>
  <c r="G417" i="9" s="1"/>
  <c r="H417" i="9" s="1"/>
  <c r="E417" i="9"/>
  <c r="I417" i="11"/>
  <c r="I416" i="9"/>
  <c r="C418" i="9"/>
  <c r="D418" i="9" s="1"/>
  <c r="A522" i="11"/>
  <c r="C522" i="11" s="1"/>
  <c r="A522" i="9"/>
  <c r="B522" i="9" s="1"/>
  <c r="L423" i="81" l="1"/>
  <c r="K422" i="81"/>
  <c r="M422" i="81" s="1"/>
  <c r="N422" i="81" s="1"/>
  <c r="O422" i="81" s="1"/>
  <c r="E522" i="11"/>
  <c r="D522" i="11"/>
  <c r="J417" i="11"/>
  <c r="E417" i="81"/>
  <c r="F417" i="81" s="1"/>
  <c r="G417" i="81" s="1"/>
  <c r="C418" i="81"/>
  <c r="D419" i="81"/>
  <c r="F418" i="11"/>
  <c r="G418" i="11" s="1"/>
  <c r="H418" i="11" s="1"/>
  <c r="E418" i="9"/>
  <c r="I417" i="9"/>
  <c r="C419" i="9"/>
  <c r="D419" i="9" s="1"/>
  <c r="I418" i="11"/>
  <c r="A523" i="11"/>
  <c r="C523" i="11" s="1"/>
  <c r="A523" i="9"/>
  <c r="B523" i="9" s="1"/>
  <c r="L424" i="81" l="1"/>
  <c r="K423" i="81"/>
  <c r="M423" i="81" s="1"/>
  <c r="N423" i="81" s="1"/>
  <c r="O423" i="81" s="1"/>
  <c r="D523" i="11"/>
  <c r="E523" i="11"/>
  <c r="J418" i="11"/>
  <c r="E418" i="81"/>
  <c r="F418" i="81" s="1"/>
  <c r="G418" i="81" s="1"/>
  <c r="C419" i="81"/>
  <c r="D420" i="81"/>
  <c r="E419" i="9"/>
  <c r="F419" i="9"/>
  <c r="G419" i="9" s="1"/>
  <c r="H419" i="9" s="1"/>
  <c r="F418" i="9"/>
  <c r="F419" i="11"/>
  <c r="C420" i="9"/>
  <c r="D420" i="9" s="1"/>
  <c r="A524" i="11"/>
  <c r="C524" i="11" s="1"/>
  <c r="A524" i="9"/>
  <c r="B524" i="9" s="1"/>
  <c r="L425" i="81" l="1"/>
  <c r="K424" i="81"/>
  <c r="M424" i="81" s="1"/>
  <c r="N424" i="81" s="1"/>
  <c r="O424" i="81" s="1"/>
  <c r="D524" i="11"/>
  <c r="E524" i="11"/>
  <c r="I419" i="11"/>
  <c r="J419" i="11" s="1"/>
  <c r="G419" i="11"/>
  <c r="H419" i="11" s="1"/>
  <c r="G418" i="9"/>
  <c r="H418" i="9" s="1"/>
  <c r="I418" i="9" s="1"/>
  <c r="E419" i="81"/>
  <c r="F419" i="81" s="1"/>
  <c r="G419" i="81" s="1"/>
  <c r="C420" i="81"/>
  <c r="D421" i="81"/>
  <c r="E420" i="9"/>
  <c r="F420" i="9"/>
  <c r="G420" i="9" s="1"/>
  <c r="H420" i="9" s="1"/>
  <c r="F420" i="11"/>
  <c r="G420" i="11" s="1"/>
  <c r="H420" i="11" s="1"/>
  <c r="I419" i="9"/>
  <c r="C421" i="9"/>
  <c r="D421" i="9" s="1"/>
  <c r="I420" i="11"/>
  <c r="A525" i="11"/>
  <c r="C525" i="11" s="1"/>
  <c r="A525" i="9"/>
  <c r="B525" i="9" s="1"/>
  <c r="L426" i="81" l="1"/>
  <c r="K425" i="81"/>
  <c r="M425" i="81" s="1"/>
  <c r="N425" i="81" s="1"/>
  <c r="O425" i="81" s="1"/>
  <c r="E525" i="11"/>
  <c r="D525" i="11"/>
  <c r="J420" i="11"/>
  <c r="E420" i="81"/>
  <c r="F420" i="81" s="1"/>
  <c r="G420" i="81" s="1"/>
  <c r="C421" i="81"/>
  <c r="D422" i="81"/>
  <c r="F421" i="11"/>
  <c r="I420" i="9"/>
  <c r="E421" i="9"/>
  <c r="C422" i="9"/>
  <c r="D422" i="9" s="1"/>
  <c r="A526" i="11"/>
  <c r="C526" i="11" s="1"/>
  <c r="A526" i="9"/>
  <c r="B526" i="9" s="1"/>
  <c r="L427" i="81" l="1"/>
  <c r="K426" i="81"/>
  <c r="M426" i="81" s="1"/>
  <c r="N426" i="81" s="1"/>
  <c r="O426" i="81" s="1"/>
  <c r="E526" i="11"/>
  <c r="D526" i="11"/>
  <c r="I421" i="11"/>
  <c r="J421" i="11" s="1"/>
  <c r="G421" i="11"/>
  <c r="H421" i="11" s="1"/>
  <c r="E421" i="81"/>
  <c r="F421" i="81" s="1"/>
  <c r="G421" i="81" s="1"/>
  <c r="C422" i="81"/>
  <c r="D423" i="81"/>
  <c r="F422" i="11"/>
  <c r="G422" i="11" s="1"/>
  <c r="H422" i="11" s="1"/>
  <c r="E422" i="9"/>
  <c r="F422" i="9"/>
  <c r="G422" i="9" s="1"/>
  <c r="H422" i="9" s="1"/>
  <c r="F421" i="9"/>
  <c r="C423" i="9"/>
  <c r="D423" i="9" s="1"/>
  <c r="I422" i="11"/>
  <c r="A527" i="11"/>
  <c r="C527" i="11" s="1"/>
  <c r="A527" i="9"/>
  <c r="B527" i="9" s="1"/>
  <c r="L428" i="81" l="1"/>
  <c r="K427" i="81"/>
  <c r="M427" i="81" s="1"/>
  <c r="N427" i="81" s="1"/>
  <c r="O427" i="81" s="1"/>
  <c r="D527" i="11"/>
  <c r="E527" i="11"/>
  <c r="G421" i="9"/>
  <c r="H421" i="9" s="1"/>
  <c r="I421" i="9" s="1"/>
  <c r="J422" i="11"/>
  <c r="E422" i="81"/>
  <c r="F422" i="81" s="1"/>
  <c r="G422" i="81" s="1"/>
  <c r="C423" i="81"/>
  <c r="D424" i="81"/>
  <c r="F423" i="9"/>
  <c r="G423" i="9" s="1"/>
  <c r="H423" i="9" s="1"/>
  <c r="E423" i="9"/>
  <c r="I422" i="9"/>
  <c r="F423" i="11"/>
  <c r="C424" i="9"/>
  <c r="D424" i="9" s="1"/>
  <c r="A528" i="11"/>
  <c r="C528" i="11" s="1"/>
  <c r="A528" i="9"/>
  <c r="B528" i="9" s="1"/>
  <c r="L429" i="81" l="1"/>
  <c r="K428" i="81"/>
  <c r="M428" i="81" s="1"/>
  <c r="N428" i="81" s="1"/>
  <c r="O428" i="81" s="1"/>
  <c r="D528" i="11"/>
  <c r="E528" i="11"/>
  <c r="I423" i="11"/>
  <c r="J423" i="11" s="1"/>
  <c r="G423" i="11"/>
  <c r="H423" i="11" s="1"/>
  <c r="E423" i="81"/>
  <c r="F423" i="81" s="1"/>
  <c r="G423" i="81" s="1"/>
  <c r="C424" i="81"/>
  <c r="D425" i="81"/>
  <c r="C425" i="9"/>
  <c r="D425" i="9" s="1"/>
  <c r="E424" i="9"/>
  <c r="F424" i="11"/>
  <c r="I423" i="9"/>
  <c r="A529" i="11"/>
  <c r="C529" i="11" s="1"/>
  <c r="A529" i="9"/>
  <c r="B529" i="9" s="1"/>
  <c r="L430" i="81" l="1"/>
  <c r="K429" i="81"/>
  <c r="M429" i="81" s="1"/>
  <c r="N429" i="81" s="1"/>
  <c r="O429" i="81" s="1"/>
  <c r="D529" i="11"/>
  <c r="E529" i="11"/>
  <c r="I424" i="11"/>
  <c r="J424" i="11" s="1"/>
  <c r="G424" i="11"/>
  <c r="H424" i="11" s="1"/>
  <c r="E424" i="81"/>
  <c r="F424" i="81" s="1"/>
  <c r="G424" i="81" s="1"/>
  <c r="C425" i="81"/>
  <c r="D426" i="81"/>
  <c r="F425" i="11"/>
  <c r="G425" i="11" s="1"/>
  <c r="H425" i="11" s="1"/>
  <c r="F426" i="11"/>
  <c r="G426" i="11" s="1"/>
  <c r="H426" i="11" s="1"/>
  <c r="E425" i="9"/>
  <c r="F424" i="9"/>
  <c r="I425" i="11"/>
  <c r="C426" i="9"/>
  <c r="D426" i="9" s="1"/>
  <c r="A530" i="11"/>
  <c r="C530" i="11" s="1"/>
  <c r="A530" i="9"/>
  <c r="B530" i="9" s="1"/>
  <c r="L431" i="81" l="1"/>
  <c r="K430" i="81"/>
  <c r="M430" i="81" s="1"/>
  <c r="N430" i="81" s="1"/>
  <c r="O430" i="81" s="1"/>
  <c r="E530" i="11"/>
  <c r="D530" i="11"/>
  <c r="G424" i="9"/>
  <c r="H424" i="9" s="1"/>
  <c r="I424" i="9" s="1"/>
  <c r="J425" i="11"/>
  <c r="E425" i="81"/>
  <c r="F425" i="81" s="1"/>
  <c r="G425" i="81" s="1"/>
  <c r="C426" i="81"/>
  <c r="D427" i="81"/>
  <c r="F425" i="9"/>
  <c r="E426" i="9"/>
  <c r="F426" i="9"/>
  <c r="G426" i="9" s="1"/>
  <c r="H426" i="9" s="1"/>
  <c r="I426" i="11"/>
  <c r="F427" i="11"/>
  <c r="G427" i="11" s="1"/>
  <c r="H427" i="11" s="1"/>
  <c r="C427" i="9"/>
  <c r="D427" i="9" s="1"/>
  <c r="A531" i="11"/>
  <c r="C531" i="11" s="1"/>
  <c r="A531" i="9"/>
  <c r="B531" i="9" s="1"/>
  <c r="L432" i="81" l="1"/>
  <c r="K431" i="81"/>
  <c r="M431" i="81" s="1"/>
  <c r="N431" i="81" s="1"/>
  <c r="O431" i="81" s="1"/>
  <c r="E531" i="11"/>
  <c r="D531" i="11"/>
  <c r="G425" i="9"/>
  <c r="H425" i="9" s="1"/>
  <c r="I425" i="9" s="1"/>
  <c r="J426" i="11"/>
  <c r="E426" i="81"/>
  <c r="F426" i="81" s="1"/>
  <c r="G426" i="81" s="1"/>
  <c r="C427" i="81"/>
  <c r="D428" i="81"/>
  <c r="C428" i="9"/>
  <c r="D428" i="9" s="1"/>
  <c r="I426" i="9"/>
  <c r="I427" i="11"/>
  <c r="E427" i="9"/>
  <c r="A532" i="11"/>
  <c r="C532" i="11" s="1"/>
  <c r="A532" i="9"/>
  <c r="B532" i="9" s="1"/>
  <c r="L433" i="81" l="1"/>
  <c r="K432" i="81"/>
  <c r="M432" i="81" s="1"/>
  <c r="N432" i="81" s="1"/>
  <c r="O432" i="81" s="1"/>
  <c r="D532" i="11"/>
  <c r="E532" i="11"/>
  <c r="J427" i="11"/>
  <c r="E427" i="81"/>
  <c r="F427" i="81" s="1"/>
  <c r="G427" i="81" s="1"/>
  <c r="C428" i="81"/>
  <c r="D429" i="81"/>
  <c r="F427" i="9"/>
  <c r="E428" i="9"/>
  <c r="C429" i="9"/>
  <c r="D429" i="9" s="1"/>
  <c r="F428" i="11"/>
  <c r="A533" i="11"/>
  <c r="C533" i="11" s="1"/>
  <c r="A533" i="9"/>
  <c r="B533" i="9" s="1"/>
  <c r="L434" i="81" l="1"/>
  <c r="K433" i="81"/>
  <c r="M433" i="81" s="1"/>
  <c r="N433" i="81" s="1"/>
  <c r="O433" i="81" s="1"/>
  <c r="D533" i="11"/>
  <c r="E533" i="11"/>
  <c r="I428" i="11"/>
  <c r="J428" i="11" s="1"/>
  <c r="G428" i="11"/>
  <c r="H428" i="11" s="1"/>
  <c r="G427" i="9"/>
  <c r="H427" i="9" s="1"/>
  <c r="I427" i="9" s="1"/>
  <c r="E428" i="81"/>
  <c r="F428" i="81" s="1"/>
  <c r="G428" i="81" s="1"/>
  <c r="C429" i="81"/>
  <c r="D430" i="81"/>
  <c r="F428" i="9"/>
  <c r="E429" i="9"/>
  <c r="F429" i="9"/>
  <c r="G429" i="9" s="1"/>
  <c r="H429" i="9" s="1"/>
  <c r="C430" i="9"/>
  <c r="D430" i="9" s="1"/>
  <c r="F429" i="11"/>
  <c r="A534" i="11"/>
  <c r="C534" i="11" s="1"/>
  <c r="A534" i="9"/>
  <c r="B534" i="9" s="1"/>
  <c r="L435" i="81" l="1"/>
  <c r="K434" i="81"/>
  <c r="M434" i="81" s="1"/>
  <c r="N434" i="81" s="1"/>
  <c r="O434" i="81" s="1"/>
  <c r="D534" i="11"/>
  <c r="E534" i="11"/>
  <c r="G428" i="9"/>
  <c r="H428" i="9" s="1"/>
  <c r="I428" i="9" s="1"/>
  <c r="I429" i="11"/>
  <c r="J429" i="11" s="1"/>
  <c r="G429" i="11"/>
  <c r="H429" i="11" s="1"/>
  <c r="E429" i="81"/>
  <c r="F429" i="81" s="1"/>
  <c r="G429" i="81" s="1"/>
  <c r="C430" i="81"/>
  <c r="D431" i="81"/>
  <c r="C431" i="9"/>
  <c r="D431" i="9" s="1"/>
  <c r="F430" i="11"/>
  <c r="F431" i="11"/>
  <c r="G431" i="11" s="1"/>
  <c r="H431" i="11" s="1"/>
  <c r="E430" i="9"/>
  <c r="I429" i="9"/>
  <c r="A535" i="11"/>
  <c r="C535" i="11" s="1"/>
  <c r="A535" i="9"/>
  <c r="B535" i="9" s="1"/>
  <c r="L436" i="81" l="1"/>
  <c r="K435" i="81"/>
  <c r="M435" i="81" s="1"/>
  <c r="N435" i="81" s="1"/>
  <c r="O435" i="81" s="1"/>
  <c r="E535" i="11"/>
  <c r="D535" i="11"/>
  <c r="I430" i="11"/>
  <c r="J430" i="11" s="1"/>
  <c r="G430" i="11"/>
  <c r="H430" i="11" s="1"/>
  <c r="E430" i="81"/>
  <c r="F430" i="81" s="1"/>
  <c r="G430" i="81" s="1"/>
  <c r="C431" i="81"/>
  <c r="D432" i="81"/>
  <c r="C432" i="9"/>
  <c r="D432" i="9" s="1"/>
  <c r="E431" i="9"/>
  <c r="F431" i="9"/>
  <c r="G431" i="9" s="1"/>
  <c r="H431" i="9" s="1"/>
  <c r="I431" i="11"/>
  <c r="F430" i="9"/>
  <c r="A536" i="11"/>
  <c r="C536" i="11" s="1"/>
  <c r="A536" i="9"/>
  <c r="B536" i="9" s="1"/>
  <c r="L437" i="81" l="1"/>
  <c r="K436" i="81"/>
  <c r="M436" i="81" s="1"/>
  <c r="N436" i="81" s="1"/>
  <c r="O436" i="81" s="1"/>
  <c r="D536" i="11"/>
  <c r="E536" i="11"/>
  <c r="G430" i="9"/>
  <c r="H430" i="9" s="1"/>
  <c r="I430" i="9" s="1"/>
  <c r="J431" i="11"/>
  <c r="E431" i="81"/>
  <c r="F431" i="81" s="1"/>
  <c r="G431" i="81" s="1"/>
  <c r="C432" i="81"/>
  <c r="D433" i="81"/>
  <c r="F432" i="11"/>
  <c r="G432" i="11" s="1"/>
  <c r="H432" i="11" s="1"/>
  <c r="F433" i="11"/>
  <c r="G433" i="11" s="1"/>
  <c r="H433" i="11" s="1"/>
  <c r="E432" i="9"/>
  <c r="I431" i="9"/>
  <c r="C433" i="9"/>
  <c r="D433" i="9" s="1"/>
  <c r="I432" i="11"/>
  <c r="A537" i="11"/>
  <c r="C537" i="11" s="1"/>
  <c r="A537" i="9"/>
  <c r="B537" i="9" s="1"/>
  <c r="L438" i="81" l="1"/>
  <c r="K437" i="81"/>
  <c r="M437" i="81" s="1"/>
  <c r="N437" i="81" s="1"/>
  <c r="O437" i="81" s="1"/>
  <c r="D537" i="11"/>
  <c r="E537" i="11"/>
  <c r="J432" i="11"/>
  <c r="E432" i="81"/>
  <c r="F432" i="81" s="1"/>
  <c r="G432" i="81" s="1"/>
  <c r="C433" i="81"/>
  <c r="D434" i="81"/>
  <c r="F432" i="9"/>
  <c r="C434" i="9"/>
  <c r="D434" i="9" s="1"/>
  <c r="I433" i="11"/>
  <c r="E433" i="9"/>
  <c r="A538" i="11"/>
  <c r="C538" i="11" s="1"/>
  <c r="A538" i="9"/>
  <c r="B538" i="9" s="1"/>
  <c r="L439" i="81" l="1"/>
  <c r="K438" i="81"/>
  <c r="M438" i="81" s="1"/>
  <c r="N438" i="81" s="1"/>
  <c r="O438" i="81" s="1"/>
  <c r="E538" i="11"/>
  <c r="D538" i="11"/>
  <c r="G432" i="9"/>
  <c r="H432" i="9" s="1"/>
  <c r="I432" i="9" s="1"/>
  <c r="J433" i="11"/>
  <c r="E433" i="81"/>
  <c r="F433" i="81" s="1"/>
  <c r="G433" i="81" s="1"/>
  <c r="C434" i="81"/>
  <c r="D435" i="81"/>
  <c r="F433" i="9"/>
  <c r="F434" i="11"/>
  <c r="E434" i="9"/>
  <c r="F434" i="9"/>
  <c r="G434" i="9" s="1"/>
  <c r="H434" i="9" s="1"/>
  <c r="C435" i="9"/>
  <c r="D435" i="9" s="1"/>
  <c r="A539" i="11"/>
  <c r="C539" i="11" s="1"/>
  <c r="A539" i="9"/>
  <c r="B539" i="9" s="1"/>
  <c r="L440" i="81" l="1"/>
  <c r="K439" i="81"/>
  <c r="M439" i="81" s="1"/>
  <c r="N439" i="81" s="1"/>
  <c r="O439" i="81" s="1"/>
  <c r="D539" i="11"/>
  <c r="E539" i="11"/>
  <c r="I434" i="11"/>
  <c r="J434" i="11" s="1"/>
  <c r="G434" i="11"/>
  <c r="H434" i="11" s="1"/>
  <c r="G433" i="9"/>
  <c r="H433" i="9" s="1"/>
  <c r="I433" i="9" s="1"/>
  <c r="E434" i="81"/>
  <c r="F434" i="81" s="1"/>
  <c r="G434" i="81" s="1"/>
  <c r="C435" i="81"/>
  <c r="D436" i="81"/>
  <c r="C436" i="9"/>
  <c r="D436" i="9" s="1"/>
  <c r="F435" i="11"/>
  <c r="I434" i="9"/>
  <c r="E435" i="9"/>
  <c r="A540" i="11"/>
  <c r="C540" i="11" s="1"/>
  <c r="A540" i="9"/>
  <c r="B540" i="9" s="1"/>
  <c r="L441" i="81" l="1"/>
  <c r="K440" i="81"/>
  <c r="M440" i="81" s="1"/>
  <c r="N440" i="81" s="1"/>
  <c r="O440" i="81" s="1"/>
  <c r="D540" i="11"/>
  <c r="E540" i="11"/>
  <c r="I435" i="11"/>
  <c r="J435" i="11" s="1"/>
  <c r="G435" i="11"/>
  <c r="H435" i="11" s="1"/>
  <c r="E435" i="81"/>
  <c r="F435" i="81" s="1"/>
  <c r="G435" i="81" s="1"/>
  <c r="C436" i="81"/>
  <c r="D437" i="81"/>
  <c r="F436" i="11"/>
  <c r="G436" i="11" s="1"/>
  <c r="H436" i="11" s="1"/>
  <c r="E436" i="9"/>
  <c r="C437" i="9"/>
  <c r="D437" i="9" s="1"/>
  <c r="F437" i="11"/>
  <c r="G437" i="11" s="1"/>
  <c r="H437" i="11" s="1"/>
  <c r="F435" i="9"/>
  <c r="I436" i="11"/>
  <c r="A541" i="11"/>
  <c r="C541" i="11" s="1"/>
  <c r="A541" i="9"/>
  <c r="B541" i="9" s="1"/>
  <c r="L442" i="81" l="1"/>
  <c r="K441" i="81"/>
  <c r="M441" i="81" s="1"/>
  <c r="N441" i="81" s="1"/>
  <c r="O441" i="81" s="1"/>
  <c r="D541" i="11"/>
  <c r="E541" i="11"/>
  <c r="G435" i="9"/>
  <c r="H435" i="9" s="1"/>
  <c r="I435" i="9" s="1"/>
  <c r="J436" i="11"/>
  <c r="E436" i="81"/>
  <c r="F436" i="81" s="1"/>
  <c r="G436" i="81" s="1"/>
  <c r="C437" i="81"/>
  <c r="D438" i="81"/>
  <c r="F436" i="9"/>
  <c r="C438" i="9"/>
  <c r="D438" i="9" s="1"/>
  <c r="I437" i="11"/>
  <c r="E437" i="9"/>
  <c r="A542" i="11"/>
  <c r="C542" i="11" s="1"/>
  <c r="A542" i="9"/>
  <c r="B542" i="9" s="1"/>
  <c r="L443" i="81" l="1"/>
  <c r="K442" i="81"/>
  <c r="M442" i="81" s="1"/>
  <c r="N442" i="81" s="1"/>
  <c r="O442" i="81" s="1"/>
  <c r="E542" i="11"/>
  <c r="D542" i="11"/>
  <c r="G436" i="9"/>
  <c r="H436" i="9" s="1"/>
  <c r="I436" i="9" s="1"/>
  <c r="J437" i="11"/>
  <c r="E437" i="81"/>
  <c r="F437" i="81" s="1"/>
  <c r="G437" i="81" s="1"/>
  <c r="C438" i="81"/>
  <c r="D439" i="81"/>
  <c r="F438" i="11"/>
  <c r="G438" i="11" s="1"/>
  <c r="H438" i="11" s="1"/>
  <c r="C439" i="9"/>
  <c r="D439" i="9" s="1"/>
  <c r="E438" i="9"/>
  <c r="F437" i="9"/>
  <c r="I438" i="11"/>
  <c r="A543" i="11"/>
  <c r="C543" i="11" s="1"/>
  <c r="A543" i="9"/>
  <c r="B543" i="9" s="1"/>
  <c r="L444" i="81" l="1"/>
  <c r="K443" i="81"/>
  <c r="M443" i="81" s="1"/>
  <c r="N443" i="81" s="1"/>
  <c r="O443" i="81" s="1"/>
  <c r="E543" i="11"/>
  <c r="D543" i="11"/>
  <c r="G437" i="9"/>
  <c r="H437" i="9" s="1"/>
  <c r="I437" i="9" s="1"/>
  <c r="J438" i="11"/>
  <c r="E438" i="81"/>
  <c r="F438" i="81" s="1"/>
  <c r="G438" i="81" s="1"/>
  <c r="C439" i="81"/>
  <c r="D440" i="81"/>
  <c r="F438" i="9"/>
  <c r="C440" i="9"/>
  <c r="D440" i="9" s="1"/>
  <c r="E439" i="9"/>
  <c r="F439" i="11"/>
  <c r="A544" i="11"/>
  <c r="C544" i="11" s="1"/>
  <c r="A544" i="9"/>
  <c r="B544" i="9" s="1"/>
  <c r="L445" i="81" l="1"/>
  <c r="K444" i="81"/>
  <c r="M444" i="81" s="1"/>
  <c r="N444" i="81" s="1"/>
  <c r="O444" i="81" s="1"/>
  <c r="D544" i="11"/>
  <c r="E544" i="11"/>
  <c r="I439" i="11"/>
  <c r="J439" i="11" s="1"/>
  <c r="G439" i="11"/>
  <c r="H439" i="11" s="1"/>
  <c r="G438" i="9"/>
  <c r="H438" i="9" s="1"/>
  <c r="I438" i="9" s="1"/>
  <c r="E439" i="81"/>
  <c r="F439" i="81" s="1"/>
  <c r="G439" i="81" s="1"/>
  <c r="C440" i="81"/>
  <c r="D441" i="81"/>
  <c r="F440" i="11"/>
  <c r="F439" i="9"/>
  <c r="E440" i="9"/>
  <c r="F441" i="11"/>
  <c r="G441" i="11" s="1"/>
  <c r="H441" i="11" s="1"/>
  <c r="C441" i="9"/>
  <c r="D441" i="9" s="1"/>
  <c r="A545" i="11"/>
  <c r="C545" i="11" s="1"/>
  <c r="A545" i="9"/>
  <c r="B545" i="9" s="1"/>
  <c r="L446" i="81" l="1"/>
  <c r="K445" i="81"/>
  <c r="M445" i="81" s="1"/>
  <c r="N445" i="81" s="1"/>
  <c r="O445" i="81" s="1"/>
  <c r="D545" i="11"/>
  <c r="E545" i="11"/>
  <c r="I440" i="11"/>
  <c r="J440" i="11" s="1"/>
  <c r="G440" i="11"/>
  <c r="H440" i="11" s="1"/>
  <c r="G439" i="9"/>
  <c r="H439" i="9" s="1"/>
  <c r="I439" i="9" s="1"/>
  <c r="E440" i="81"/>
  <c r="F440" i="81" s="1"/>
  <c r="G440" i="81" s="1"/>
  <c r="C441" i="81"/>
  <c r="D442" i="81"/>
  <c r="F440" i="9"/>
  <c r="E441" i="9"/>
  <c r="C442" i="9"/>
  <c r="D442" i="9" s="1"/>
  <c r="I441" i="11"/>
  <c r="A546" i="11"/>
  <c r="C546" i="11" s="1"/>
  <c r="A546" i="9"/>
  <c r="B546" i="9" s="1"/>
  <c r="L447" i="81" l="1"/>
  <c r="K446" i="81"/>
  <c r="M446" i="81" s="1"/>
  <c r="N446" i="81" s="1"/>
  <c r="O446" i="81" s="1"/>
  <c r="E546" i="11"/>
  <c r="D546" i="11"/>
  <c r="G440" i="9"/>
  <c r="H440" i="9" s="1"/>
  <c r="I440" i="9" s="1"/>
  <c r="J441" i="11"/>
  <c r="E441" i="81"/>
  <c r="F441" i="81" s="1"/>
  <c r="G441" i="81" s="1"/>
  <c r="C442" i="81"/>
  <c r="D443" i="81"/>
  <c r="C443" i="9"/>
  <c r="D443" i="9" s="1"/>
  <c r="F442" i="9"/>
  <c r="G442" i="9" s="1"/>
  <c r="H442" i="9" s="1"/>
  <c r="E442" i="9"/>
  <c r="F442" i="11"/>
  <c r="F441" i="9"/>
  <c r="A547" i="11"/>
  <c r="C547" i="11" s="1"/>
  <c r="A547" i="9"/>
  <c r="B547" i="9" s="1"/>
  <c r="L448" i="81" l="1"/>
  <c r="K447" i="81"/>
  <c r="M447" i="81" s="1"/>
  <c r="N447" i="81" s="1"/>
  <c r="O447" i="81" s="1"/>
  <c r="D547" i="11"/>
  <c r="E547" i="11"/>
  <c r="G441" i="9"/>
  <c r="H441" i="9" s="1"/>
  <c r="I441" i="9" s="1"/>
  <c r="I442" i="11"/>
  <c r="G442" i="11"/>
  <c r="H442" i="11" s="1"/>
  <c r="E442" i="81"/>
  <c r="F442" i="81" s="1"/>
  <c r="G442" i="81" s="1"/>
  <c r="C443" i="81"/>
  <c r="D444" i="81"/>
  <c r="F443" i="11"/>
  <c r="G443" i="11" s="1"/>
  <c r="H443" i="11" s="1"/>
  <c r="E443" i="9"/>
  <c r="C444" i="9"/>
  <c r="D444" i="9" s="1"/>
  <c r="I443" i="11"/>
  <c r="I442" i="9"/>
  <c r="A548" i="11"/>
  <c r="C548" i="11" s="1"/>
  <c r="A548" i="9"/>
  <c r="B548" i="9" s="1"/>
  <c r="L449" i="81" l="1"/>
  <c r="K448" i="81"/>
  <c r="M448" i="81" s="1"/>
  <c r="N448" i="81" s="1"/>
  <c r="O448" i="81" s="1"/>
  <c r="D548" i="11"/>
  <c r="E548" i="11"/>
  <c r="J442" i="11"/>
  <c r="J443" i="11"/>
  <c r="E443" i="81"/>
  <c r="F443" i="81" s="1"/>
  <c r="G443" i="81" s="1"/>
  <c r="C444" i="81"/>
  <c r="D445" i="81"/>
  <c r="F444" i="11"/>
  <c r="G444" i="11" s="1"/>
  <c r="H444" i="11" s="1"/>
  <c r="F443" i="9"/>
  <c r="E444" i="9"/>
  <c r="C445" i="9"/>
  <c r="D445" i="9" s="1"/>
  <c r="I444" i="11"/>
  <c r="A549" i="11"/>
  <c r="C549" i="11" s="1"/>
  <c r="A549" i="9"/>
  <c r="B549" i="9" s="1"/>
  <c r="L450" i="81" l="1"/>
  <c r="K449" i="81"/>
  <c r="M449" i="81" s="1"/>
  <c r="N449" i="81" s="1"/>
  <c r="O449" i="81" s="1"/>
  <c r="E549" i="11"/>
  <c r="D549" i="11"/>
  <c r="G443" i="9"/>
  <c r="H443" i="9" s="1"/>
  <c r="I443" i="9" s="1"/>
  <c r="J444" i="11"/>
  <c r="E444" i="81"/>
  <c r="F444" i="81" s="1"/>
  <c r="G444" i="81" s="1"/>
  <c r="C445" i="81"/>
  <c r="D446" i="81"/>
  <c r="F445" i="11"/>
  <c r="C446" i="9"/>
  <c r="D446" i="9" s="1"/>
  <c r="E445" i="9"/>
  <c r="F444" i="9"/>
  <c r="A550" i="11"/>
  <c r="C550" i="11" s="1"/>
  <c r="A550" i="9"/>
  <c r="B550" i="9" s="1"/>
  <c r="L451" i="81" l="1"/>
  <c r="K450" i="81"/>
  <c r="M450" i="81" s="1"/>
  <c r="N450" i="81" s="1"/>
  <c r="O450" i="81" s="1"/>
  <c r="D550" i="11"/>
  <c r="E550" i="11"/>
  <c r="G444" i="9"/>
  <c r="H444" i="9" s="1"/>
  <c r="I444" i="9" s="1"/>
  <c r="I445" i="11"/>
  <c r="J445" i="11" s="1"/>
  <c r="G445" i="11"/>
  <c r="H445" i="11" s="1"/>
  <c r="E445" i="81"/>
  <c r="F445" i="81" s="1"/>
  <c r="G445" i="81" s="1"/>
  <c r="C446" i="81"/>
  <c r="D447" i="81"/>
  <c r="F446" i="11"/>
  <c r="E446" i="9"/>
  <c r="F445" i="9"/>
  <c r="C447" i="9"/>
  <c r="D447" i="9" s="1"/>
  <c r="A551" i="11"/>
  <c r="C551" i="11" s="1"/>
  <c r="A551" i="9"/>
  <c r="B551" i="9" s="1"/>
  <c r="L452" i="81" l="1"/>
  <c r="K451" i="81"/>
  <c r="M451" i="81" s="1"/>
  <c r="N451" i="81" s="1"/>
  <c r="O451" i="81" s="1"/>
  <c r="E551" i="11"/>
  <c r="D551" i="11"/>
  <c r="G445" i="9"/>
  <c r="H445" i="9" s="1"/>
  <c r="I445" i="9" s="1"/>
  <c r="I446" i="11"/>
  <c r="J446" i="11" s="1"/>
  <c r="G446" i="11"/>
  <c r="H446" i="11" s="1"/>
  <c r="E446" i="81"/>
  <c r="F446" i="81" s="1"/>
  <c r="G446" i="81" s="1"/>
  <c r="C447" i="81"/>
  <c r="D448" i="81"/>
  <c r="F447" i="11"/>
  <c r="G447" i="11" s="1"/>
  <c r="H447" i="11" s="1"/>
  <c r="E447" i="9"/>
  <c r="F447" i="9"/>
  <c r="G447" i="9" s="1"/>
  <c r="H447" i="9" s="1"/>
  <c r="F446" i="9"/>
  <c r="C448" i="9"/>
  <c r="D448" i="9" s="1"/>
  <c r="F448" i="11"/>
  <c r="G448" i="11" s="1"/>
  <c r="H448" i="11" s="1"/>
  <c r="I447" i="11"/>
  <c r="A552" i="11"/>
  <c r="C552" i="11" s="1"/>
  <c r="A552" i="9"/>
  <c r="B552" i="9" s="1"/>
  <c r="L453" i="81" l="1"/>
  <c r="K452" i="81"/>
  <c r="M452" i="81" s="1"/>
  <c r="N452" i="81" s="1"/>
  <c r="O452" i="81" s="1"/>
  <c r="D552" i="11"/>
  <c r="E552" i="11"/>
  <c r="G446" i="9"/>
  <c r="H446" i="9" s="1"/>
  <c r="I446" i="9" s="1"/>
  <c r="J447" i="11"/>
  <c r="E447" i="81"/>
  <c r="F447" i="81" s="1"/>
  <c r="G447" i="81" s="1"/>
  <c r="C448" i="81"/>
  <c r="D449" i="81"/>
  <c r="E448" i="9"/>
  <c r="I448" i="11"/>
  <c r="I447" i="9"/>
  <c r="C449" i="9"/>
  <c r="D449" i="9" s="1"/>
  <c r="A553" i="11"/>
  <c r="C553" i="11" s="1"/>
  <c r="A553" i="9"/>
  <c r="B553" i="9" s="1"/>
  <c r="L454" i="81" l="1"/>
  <c r="K453" i="81"/>
  <c r="M453" i="81" s="1"/>
  <c r="N453" i="81" s="1"/>
  <c r="O453" i="81" s="1"/>
  <c r="E553" i="11"/>
  <c r="D553" i="11"/>
  <c r="J448" i="11"/>
  <c r="E448" i="81"/>
  <c r="F448" i="81" s="1"/>
  <c r="G448" i="81" s="1"/>
  <c r="C449" i="81"/>
  <c r="D450" i="81"/>
  <c r="F448" i="9"/>
  <c r="C450" i="9"/>
  <c r="D450" i="9" s="1"/>
  <c r="F449" i="9"/>
  <c r="G449" i="9" s="1"/>
  <c r="H449" i="9" s="1"/>
  <c r="E449" i="9"/>
  <c r="F449" i="11"/>
  <c r="A554" i="11"/>
  <c r="C554" i="11" s="1"/>
  <c r="A554" i="9"/>
  <c r="B554" i="9" s="1"/>
  <c r="L455" i="81" l="1"/>
  <c r="K454" i="81"/>
  <c r="M454" i="81" s="1"/>
  <c r="N454" i="81" s="1"/>
  <c r="O454" i="81" s="1"/>
  <c r="E554" i="11"/>
  <c r="D554" i="11"/>
  <c r="G448" i="9"/>
  <c r="H448" i="9" s="1"/>
  <c r="I448" i="9" s="1"/>
  <c r="I449" i="11"/>
  <c r="G449" i="11"/>
  <c r="H449" i="11" s="1"/>
  <c r="E449" i="81"/>
  <c r="F449" i="81" s="1"/>
  <c r="G449" i="81" s="1"/>
  <c r="C450" i="81"/>
  <c r="D451" i="81"/>
  <c r="E450" i="9"/>
  <c r="F450" i="9"/>
  <c r="G450" i="9" s="1"/>
  <c r="H450" i="9" s="1"/>
  <c r="C451" i="9"/>
  <c r="D451" i="9" s="1"/>
  <c r="I449" i="9"/>
  <c r="F450" i="11"/>
  <c r="G450" i="11" s="1"/>
  <c r="H450" i="11" s="1"/>
  <c r="I450" i="11"/>
  <c r="A555" i="11"/>
  <c r="C555" i="11" s="1"/>
  <c r="A555" i="9"/>
  <c r="B555" i="9" s="1"/>
  <c r="L456" i="81" l="1"/>
  <c r="K455" i="81"/>
  <c r="M455" i="81" s="1"/>
  <c r="N455" i="81" s="1"/>
  <c r="O455" i="81" s="1"/>
  <c r="D555" i="11"/>
  <c r="E555" i="11"/>
  <c r="J449" i="11"/>
  <c r="J450" i="11"/>
  <c r="E450" i="81"/>
  <c r="F450" i="81" s="1"/>
  <c r="G450" i="81" s="1"/>
  <c r="C451" i="81"/>
  <c r="D452" i="81"/>
  <c r="E451" i="9"/>
  <c r="C452" i="9"/>
  <c r="D452" i="9" s="1"/>
  <c r="I450" i="9"/>
  <c r="F451" i="11"/>
  <c r="A556" i="11"/>
  <c r="C556" i="11" s="1"/>
  <c r="A556" i="9"/>
  <c r="B556" i="9" s="1"/>
  <c r="L457" i="81" l="1"/>
  <c r="K456" i="81"/>
  <c r="M456" i="81" s="1"/>
  <c r="N456" i="81" s="1"/>
  <c r="O456" i="81" s="1"/>
  <c r="D556" i="11"/>
  <c r="E556" i="11"/>
  <c r="I451" i="11"/>
  <c r="J451" i="11" s="1"/>
  <c r="G451" i="11"/>
  <c r="H451" i="11" s="1"/>
  <c r="E451" i="81"/>
  <c r="F451" i="81" s="1"/>
  <c r="G451" i="81" s="1"/>
  <c r="C452" i="81"/>
  <c r="D453" i="81"/>
  <c r="F452" i="11"/>
  <c r="C453" i="9"/>
  <c r="D453" i="9" s="1"/>
  <c r="F451" i="9"/>
  <c r="E452" i="9"/>
  <c r="A557" i="11"/>
  <c r="C557" i="11" s="1"/>
  <c r="A557" i="9"/>
  <c r="B557" i="9" s="1"/>
  <c r="L458" i="81" l="1"/>
  <c r="K457" i="81"/>
  <c r="M457" i="81" s="1"/>
  <c r="N457" i="81" s="1"/>
  <c r="O457" i="81" s="1"/>
  <c r="E557" i="11"/>
  <c r="D557" i="11"/>
  <c r="I452" i="11"/>
  <c r="J452" i="11" s="1"/>
  <c r="G452" i="11"/>
  <c r="H452" i="11" s="1"/>
  <c r="G451" i="9"/>
  <c r="H451" i="9" s="1"/>
  <c r="I451" i="9" s="1"/>
  <c r="E452" i="81"/>
  <c r="F452" i="81" s="1"/>
  <c r="G452" i="81" s="1"/>
  <c r="C453" i="81"/>
  <c r="D454" i="81"/>
  <c r="E453" i="9"/>
  <c r="F453" i="11"/>
  <c r="F452" i="9"/>
  <c r="C454" i="9"/>
  <c r="D454" i="9" s="1"/>
  <c r="A558" i="11"/>
  <c r="C558" i="11" s="1"/>
  <c r="A558" i="9"/>
  <c r="B558" i="9" s="1"/>
  <c r="L459" i="81" l="1"/>
  <c r="K458" i="81"/>
  <c r="M458" i="81" s="1"/>
  <c r="N458" i="81" s="1"/>
  <c r="O458" i="81" s="1"/>
  <c r="E558" i="11"/>
  <c r="D558" i="11"/>
  <c r="G452" i="9"/>
  <c r="H452" i="9" s="1"/>
  <c r="I452" i="9" s="1"/>
  <c r="I453" i="11"/>
  <c r="G453" i="11"/>
  <c r="H453" i="11" s="1"/>
  <c r="E453" i="81"/>
  <c r="F453" i="81" s="1"/>
  <c r="G453" i="81" s="1"/>
  <c r="C454" i="81"/>
  <c r="D455" i="81"/>
  <c r="F453" i="9"/>
  <c r="E454" i="9"/>
  <c r="C455" i="9"/>
  <c r="D455" i="9" s="1"/>
  <c r="F454" i="11"/>
  <c r="A559" i="11"/>
  <c r="C559" i="11" s="1"/>
  <c r="A559" i="9"/>
  <c r="B559" i="9" s="1"/>
  <c r="L460" i="81" l="1"/>
  <c r="K459" i="81"/>
  <c r="M459" i="81" s="1"/>
  <c r="N459" i="81" s="1"/>
  <c r="O459" i="81" s="1"/>
  <c r="E559" i="11"/>
  <c r="D559" i="11"/>
  <c r="J453" i="11"/>
  <c r="G453" i="9"/>
  <c r="H453" i="9" s="1"/>
  <c r="I453" i="9" s="1"/>
  <c r="I454" i="11"/>
  <c r="G454" i="11"/>
  <c r="H454" i="11" s="1"/>
  <c r="E454" i="81"/>
  <c r="F454" i="81" s="1"/>
  <c r="G454" i="81" s="1"/>
  <c r="C455" i="81"/>
  <c r="D456" i="81"/>
  <c r="F454" i="9"/>
  <c r="E455" i="9"/>
  <c r="C456" i="9"/>
  <c r="D456" i="9" s="1"/>
  <c r="F455" i="11"/>
  <c r="A560" i="11"/>
  <c r="C560" i="11" s="1"/>
  <c r="A560" i="9"/>
  <c r="B560" i="9" s="1"/>
  <c r="L461" i="81" l="1"/>
  <c r="K460" i="81"/>
  <c r="M460" i="81" s="1"/>
  <c r="N460" i="81" s="1"/>
  <c r="O460" i="81" s="1"/>
  <c r="D560" i="11"/>
  <c r="E560" i="11"/>
  <c r="J454" i="11"/>
  <c r="G454" i="9"/>
  <c r="H454" i="9" s="1"/>
  <c r="I454" i="9" s="1"/>
  <c r="I455" i="11"/>
  <c r="J455" i="11" s="1"/>
  <c r="G455" i="11"/>
  <c r="H455" i="11" s="1"/>
  <c r="E455" i="81"/>
  <c r="F455" i="81" s="1"/>
  <c r="G455" i="81" s="1"/>
  <c r="C456" i="81"/>
  <c r="D457" i="81"/>
  <c r="F456" i="11"/>
  <c r="G456" i="11" s="1"/>
  <c r="H456" i="11" s="1"/>
  <c r="E456" i="9"/>
  <c r="C457" i="9"/>
  <c r="D457" i="9" s="1"/>
  <c r="F455" i="9"/>
  <c r="I456" i="11"/>
  <c r="A561" i="11"/>
  <c r="C561" i="11" s="1"/>
  <c r="A561" i="9"/>
  <c r="B561" i="9" s="1"/>
  <c r="L462" i="81" l="1"/>
  <c r="K461" i="81"/>
  <c r="M461" i="81" s="1"/>
  <c r="N461" i="81" s="1"/>
  <c r="O461" i="81" s="1"/>
  <c r="D561" i="11"/>
  <c r="E561" i="11"/>
  <c r="G455" i="9"/>
  <c r="H455" i="9" s="1"/>
  <c r="I455" i="9" s="1"/>
  <c r="J456" i="11"/>
  <c r="E456" i="81"/>
  <c r="F456" i="81" s="1"/>
  <c r="G456" i="81" s="1"/>
  <c r="C457" i="81"/>
  <c r="D458" i="81"/>
  <c r="E457" i="9"/>
  <c r="F457" i="11"/>
  <c r="F456" i="9"/>
  <c r="C458" i="9"/>
  <c r="D458" i="9" s="1"/>
  <c r="A562" i="11"/>
  <c r="C562" i="11" s="1"/>
  <c r="A562" i="9"/>
  <c r="B562" i="9" s="1"/>
  <c r="L463" i="81" l="1"/>
  <c r="K462" i="81"/>
  <c r="M462" i="81" s="1"/>
  <c r="N462" i="81" s="1"/>
  <c r="O462" i="81" s="1"/>
  <c r="E562" i="11"/>
  <c r="D562" i="11"/>
  <c r="I457" i="11"/>
  <c r="J457" i="11" s="1"/>
  <c r="G457" i="11"/>
  <c r="H457" i="11" s="1"/>
  <c r="G456" i="9"/>
  <c r="H456" i="9" s="1"/>
  <c r="I456" i="9" s="1"/>
  <c r="E457" i="81"/>
  <c r="F457" i="81" s="1"/>
  <c r="G457" i="81" s="1"/>
  <c r="C458" i="81"/>
  <c r="D459" i="81"/>
  <c r="F457" i="9"/>
  <c r="F458" i="11"/>
  <c r="G458" i="11" s="1"/>
  <c r="H458" i="11" s="1"/>
  <c r="F458" i="9"/>
  <c r="G458" i="9" s="1"/>
  <c r="H458" i="9" s="1"/>
  <c r="E458" i="9"/>
  <c r="C459" i="9"/>
  <c r="D459" i="9" s="1"/>
  <c r="I458" i="11"/>
  <c r="A563" i="11"/>
  <c r="C563" i="11" s="1"/>
  <c r="A563" i="9"/>
  <c r="B563" i="9" s="1"/>
  <c r="L464" i="81" l="1"/>
  <c r="K463" i="81"/>
  <c r="M463" i="81" s="1"/>
  <c r="N463" i="81" s="1"/>
  <c r="O463" i="81" s="1"/>
  <c r="E563" i="11"/>
  <c r="D563" i="11"/>
  <c r="G457" i="9"/>
  <c r="H457" i="9" s="1"/>
  <c r="I457" i="9" s="1"/>
  <c r="J458" i="11"/>
  <c r="E458" i="81"/>
  <c r="F458" i="81" s="1"/>
  <c r="G458" i="81" s="1"/>
  <c r="C459" i="81"/>
  <c r="D460" i="81"/>
  <c r="F460" i="11"/>
  <c r="G460" i="11" s="1"/>
  <c r="H460" i="11" s="1"/>
  <c r="F459" i="11"/>
  <c r="G459" i="11" s="1"/>
  <c r="H459" i="11" s="1"/>
  <c r="E459" i="9"/>
  <c r="F459" i="9"/>
  <c r="G459" i="9" s="1"/>
  <c r="H459" i="9" s="1"/>
  <c r="C460" i="9"/>
  <c r="D460" i="9" s="1"/>
  <c r="I459" i="11"/>
  <c r="I458" i="9"/>
  <c r="A564" i="11"/>
  <c r="C564" i="11" s="1"/>
  <c r="A564" i="9"/>
  <c r="B564" i="9" s="1"/>
  <c r="L465" i="81" l="1"/>
  <c r="K464" i="81"/>
  <c r="M464" i="81" s="1"/>
  <c r="N464" i="81" s="1"/>
  <c r="O464" i="81" s="1"/>
  <c r="D564" i="11"/>
  <c r="E564" i="11"/>
  <c r="J459" i="11"/>
  <c r="E459" i="81"/>
  <c r="F459" i="81" s="1"/>
  <c r="G459" i="81" s="1"/>
  <c r="C460" i="81"/>
  <c r="D461" i="81"/>
  <c r="I459" i="9"/>
  <c r="I460" i="11"/>
  <c r="E460" i="9"/>
  <c r="F460" i="9"/>
  <c r="G460" i="9" s="1"/>
  <c r="H460" i="9" s="1"/>
  <c r="C461" i="9"/>
  <c r="D461" i="9" s="1"/>
  <c r="A565" i="11"/>
  <c r="C565" i="11" s="1"/>
  <c r="A565" i="9"/>
  <c r="B565" i="9" s="1"/>
  <c r="L466" i="81" l="1"/>
  <c r="K465" i="81"/>
  <c r="M465" i="81" s="1"/>
  <c r="N465" i="81" s="1"/>
  <c r="O465" i="81" s="1"/>
  <c r="D565" i="11"/>
  <c r="E565" i="11"/>
  <c r="F462" i="11"/>
  <c r="G462" i="11" s="1"/>
  <c r="H462" i="11" s="1"/>
  <c r="J460" i="11"/>
  <c r="E460" i="81"/>
  <c r="F460" i="81" s="1"/>
  <c r="G460" i="81" s="1"/>
  <c r="C461" i="81"/>
  <c r="D462" i="81"/>
  <c r="E461" i="9"/>
  <c r="I460" i="9"/>
  <c r="F461" i="11"/>
  <c r="C462" i="9"/>
  <c r="D462" i="9" s="1"/>
  <c r="A566" i="11"/>
  <c r="C566" i="11" s="1"/>
  <c r="A566" i="9"/>
  <c r="B566" i="9" s="1"/>
  <c r="L467" i="81" l="1"/>
  <c r="K466" i="81"/>
  <c r="M466" i="81" s="1"/>
  <c r="N466" i="81" s="1"/>
  <c r="O466" i="81" s="1"/>
  <c r="D566" i="11"/>
  <c r="E566" i="11"/>
  <c r="I461" i="11"/>
  <c r="J461" i="11" s="1"/>
  <c r="G461" i="11"/>
  <c r="H461" i="11" s="1"/>
  <c r="E461" i="81"/>
  <c r="F461" i="81" s="1"/>
  <c r="G461" i="81" s="1"/>
  <c r="C462" i="81"/>
  <c r="D463" i="81"/>
  <c r="F463" i="11"/>
  <c r="G463" i="11" s="1"/>
  <c r="H463" i="11" s="1"/>
  <c r="F461" i="9"/>
  <c r="I462" i="11"/>
  <c r="E462" i="9"/>
  <c r="C463" i="9"/>
  <c r="D463" i="9" s="1"/>
  <c r="A567" i="11"/>
  <c r="C567" i="11" s="1"/>
  <c r="A567" i="9"/>
  <c r="B567" i="9" s="1"/>
  <c r="L468" i="81" l="1"/>
  <c r="K467" i="81"/>
  <c r="M467" i="81" s="1"/>
  <c r="N467" i="81" s="1"/>
  <c r="O467" i="81" s="1"/>
  <c r="D567" i="11"/>
  <c r="E567" i="11"/>
  <c r="G461" i="9"/>
  <c r="H461" i="9" s="1"/>
  <c r="I461" i="9" s="1"/>
  <c r="J462" i="11"/>
  <c r="E462" i="81"/>
  <c r="F462" i="81" s="1"/>
  <c r="G462" i="81" s="1"/>
  <c r="C463" i="81"/>
  <c r="D464" i="81"/>
  <c r="I463" i="11"/>
  <c r="E463" i="9"/>
  <c r="C464" i="9"/>
  <c r="D464" i="9" s="1"/>
  <c r="F462" i="9"/>
  <c r="A568" i="11"/>
  <c r="C568" i="11" s="1"/>
  <c r="A568" i="9"/>
  <c r="B568" i="9" s="1"/>
  <c r="L469" i="81" l="1"/>
  <c r="K468" i="81"/>
  <c r="M468" i="81" s="1"/>
  <c r="N468" i="81" s="1"/>
  <c r="O468" i="81" s="1"/>
  <c r="D568" i="11"/>
  <c r="E568" i="11"/>
  <c r="G462" i="9"/>
  <c r="H462" i="9" s="1"/>
  <c r="I462" i="9" s="1"/>
  <c r="J463" i="11"/>
  <c r="E463" i="81"/>
  <c r="F463" i="81" s="1"/>
  <c r="G463" i="81" s="1"/>
  <c r="C464" i="81"/>
  <c r="D465" i="81"/>
  <c r="F464" i="11"/>
  <c r="G464" i="11" s="1"/>
  <c r="H464" i="11" s="1"/>
  <c r="F465" i="11"/>
  <c r="G465" i="11" s="1"/>
  <c r="H465" i="11" s="1"/>
  <c r="E464" i="9"/>
  <c r="F464" i="9"/>
  <c r="G464" i="9" s="1"/>
  <c r="H464" i="9" s="1"/>
  <c r="C465" i="9"/>
  <c r="D465" i="9" s="1"/>
  <c r="F463" i="9"/>
  <c r="I464" i="11"/>
  <c r="A569" i="11"/>
  <c r="C569" i="11" s="1"/>
  <c r="A569" i="9"/>
  <c r="B569" i="9" s="1"/>
  <c r="L470" i="81" l="1"/>
  <c r="K469" i="81"/>
  <c r="M469" i="81" s="1"/>
  <c r="N469" i="81" s="1"/>
  <c r="O469" i="81" s="1"/>
  <c r="D569" i="11"/>
  <c r="E569" i="11"/>
  <c r="G463" i="9"/>
  <c r="H463" i="9" s="1"/>
  <c r="I463" i="9" s="1"/>
  <c r="J464" i="11"/>
  <c r="E464" i="81"/>
  <c r="F464" i="81" s="1"/>
  <c r="G464" i="81" s="1"/>
  <c r="C465" i="81"/>
  <c r="D466" i="81"/>
  <c r="C466" i="9"/>
  <c r="D466" i="9" s="1"/>
  <c r="I465" i="11"/>
  <c r="E465" i="9"/>
  <c r="I464" i="9"/>
  <c r="A570" i="11"/>
  <c r="C570" i="11" s="1"/>
  <c r="A570" i="9"/>
  <c r="B570" i="9" s="1"/>
  <c r="L471" i="81" l="1"/>
  <c r="K470" i="81"/>
  <c r="M470" i="81" s="1"/>
  <c r="N470" i="81" s="1"/>
  <c r="O470" i="81" s="1"/>
  <c r="E570" i="11"/>
  <c r="D570" i="11"/>
  <c r="J465" i="11"/>
  <c r="E465" i="81"/>
  <c r="F465" i="81" s="1"/>
  <c r="G465" i="81" s="1"/>
  <c r="C466" i="81"/>
  <c r="D467" i="81"/>
  <c r="F466" i="9"/>
  <c r="G466" i="9" s="1"/>
  <c r="H466" i="9" s="1"/>
  <c r="E466" i="9"/>
  <c r="F465" i="9"/>
  <c r="F466" i="11"/>
  <c r="C467" i="9"/>
  <c r="D467" i="9" s="1"/>
  <c r="A571" i="11"/>
  <c r="C571" i="11" s="1"/>
  <c r="A571" i="9"/>
  <c r="B571" i="9" s="1"/>
  <c r="L472" i="81" l="1"/>
  <c r="K471" i="81"/>
  <c r="M471" i="81" s="1"/>
  <c r="N471" i="81" s="1"/>
  <c r="O471" i="81" s="1"/>
  <c r="D571" i="11"/>
  <c r="E571" i="11"/>
  <c r="I466" i="11"/>
  <c r="J466" i="11" s="1"/>
  <c r="G466" i="11"/>
  <c r="H466" i="11" s="1"/>
  <c r="G465" i="9"/>
  <c r="H465" i="9" s="1"/>
  <c r="I465" i="9" s="1"/>
  <c r="E466" i="81"/>
  <c r="F466" i="81" s="1"/>
  <c r="G466" i="81" s="1"/>
  <c r="C467" i="81"/>
  <c r="D468" i="81"/>
  <c r="E467" i="9"/>
  <c r="F467" i="9"/>
  <c r="G467" i="9" s="1"/>
  <c r="H467" i="9" s="1"/>
  <c r="F467" i="11"/>
  <c r="G467" i="11" s="1"/>
  <c r="H467" i="11" s="1"/>
  <c r="C468" i="9"/>
  <c r="D468" i="9" s="1"/>
  <c r="I467" i="11"/>
  <c r="I466" i="9"/>
  <c r="A572" i="11"/>
  <c r="C572" i="11" s="1"/>
  <c r="A572" i="9"/>
  <c r="B572" i="9" s="1"/>
  <c r="L473" i="81" l="1"/>
  <c r="K472" i="81"/>
  <c r="M472" i="81" s="1"/>
  <c r="N472" i="81" s="1"/>
  <c r="O472" i="81" s="1"/>
  <c r="D572" i="11"/>
  <c r="E572" i="11"/>
  <c r="J467" i="11"/>
  <c r="E467" i="81"/>
  <c r="F467" i="81" s="1"/>
  <c r="G467" i="81" s="1"/>
  <c r="C468" i="81"/>
  <c r="D469" i="81"/>
  <c r="F468" i="11"/>
  <c r="G468" i="11" s="1"/>
  <c r="H468" i="11" s="1"/>
  <c r="C469" i="9"/>
  <c r="D469" i="9" s="1"/>
  <c r="E468" i="9"/>
  <c r="F468" i="9"/>
  <c r="G468" i="9" s="1"/>
  <c r="H468" i="9" s="1"/>
  <c r="I467" i="9"/>
  <c r="I468" i="11"/>
  <c r="A573" i="11"/>
  <c r="C573" i="11" s="1"/>
  <c r="A573" i="9"/>
  <c r="B573" i="9" s="1"/>
  <c r="L474" i="81" l="1"/>
  <c r="K473" i="81"/>
  <c r="M473" i="81" s="1"/>
  <c r="N473" i="81" s="1"/>
  <c r="O473" i="81" s="1"/>
  <c r="E573" i="11"/>
  <c r="D573" i="11"/>
  <c r="J468" i="11"/>
  <c r="E468" i="81"/>
  <c r="F468" i="81" s="1"/>
  <c r="G468" i="81" s="1"/>
  <c r="C469" i="81"/>
  <c r="D470" i="81"/>
  <c r="F469" i="9"/>
  <c r="G469" i="9" s="1"/>
  <c r="H469" i="9" s="1"/>
  <c r="E469" i="9"/>
  <c r="I468" i="9"/>
  <c r="C470" i="9"/>
  <c r="D470" i="9" s="1"/>
  <c r="F469" i="11"/>
  <c r="A574" i="11"/>
  <c r="C574" i="11" s="1"/>
  <c r="A574" i="9"/>
  <c r="B574" i="9" s="1"/>
  <c r="L475" i="81" l="1"/>
  <c r="K474" i="81"/>
  <c r="M474" i="81" s="1"/>
  <c r="N474" i="81" s="1"/>
  <c r="O474" i="81" s="1"/>
  <c r="E574" i="11"/>
  <c r="D574" i="11"/>
  <c r="I469" i="11"/>
  <c r="J469" i="11" s="1"/>
  <c r="G469" i="11"/>
  <c r="H469" i="11" s="1"/>
  <c r="E469" i="81"/>
  <c r="F469" i="81" s="1"/>
  <c r="G469" i="81" s="1"/>
  <c r="C470" i="81"/>
  <c r="D471" i="81"/>
  <c r="C471" i="9"/>
  <c r="D471" i="9" s="1"/>
  <c r="E470" i="9"/>
  <c r="F470" i="11"/>
  <c r="I469" i="9"/>
  <c r="A575" i="11"/>
  <c r="C575" i="11" s="1"/>
  <c r="A575" i="9"/>
  <c r="B575" i="9" s="1"/>
  <c r="L476" i="81" l="1"/>
  <c r="K475" i="81"/>
  <c r="M475" i="81" s="1"/>
  <c r="N475" i="81" s="1"/>
  <c r="O475" i="81" s="1"/>
  <c r="D575" i="11"/>
  <c r="E575" i="11"/>
  <c r="I470" i="11"/>
  <c r="J470" i="11" s="1"/>
  <c r="G470" i="11"/>
  <c r="H470" i="11" s="1"/>
  <c r="E470" i="81"/>
  <c r="F470" i="81" s="1"/>
  <c r="G470" i="81" s="1"/>
  <c r="C471" i="81"/>
  <c r="D472" i="81"/>
  <c r="E471" i="9"/>
  <c r="F470" i="9"/>
  <c r="C472" i="9"/>
  <c r="D472" i="9" s="1"/>
  <c r="F472" i="11"/>
  <c r="G472" i="11" s="1"/>
  <c r="H472" i="11" s="1"/>
  <c r="F471" i="11"/>
  <c r="A576" i="11"/>
  <c r="C576" i="11" s="1"/>
  <c r="A576" i="9"/>
  <c r="B576" i="9" s="1"/>
  <c r="L477" i="81" l="1"/>
  <c r="K476" i="81"/>
  <c r="M476" i="81" s="1"/>
  <c r="N476" i="81" s="1"/>
  <c r="O476" i="81" s="1"/>
  <c r="D576" i="11"/>
  <c r="E576" i="11"/>
  <c r="G470" i="9"/>
  <c r="H470" i="9" s="1"/>
  <c r="I470" i="9" s="1"/>
  <c r="I471" i="11"/>
  <c r="J471" i="11" s="1"/>
  <c r="G471" i="11"/>
  <c r="H471" i="11" s="1"/>
  <c r="E471" i="81"/>
  <c r="F471" i="81" s="1"/>
  <c r="G471" i="81" s="1"/>
  <c r="C472" i="81"/>
  <c r="D473" i="81"/>
  <c r="E472" i="9"/>
  <c r="C473" i="9"/>
  <c r="D473" i="9" s="1"/>
  <c r="I472" i="11"/>
  <c r="F471" i="9"/>
  <c r="A577" i="11"/>
  <c r="C577" i="11" s="1"/>
  <c r="A577" i="9"/>
  <c r="B577" i="9" s="1"/>
  <c r="L478" i="81" l="1"/>
  <c r="K477" i="81"/>
  <c r="M477" i="81" s="1"/>
  <c r="N477" i="81" s="1"/>
  <c r="O477" i="81" s="1"/>
  <c r="D577" i="11"/>
  <c r="E577" i="11"/>
  <c r="G471" i="9"/>
  <c r="H471" i="9" s="1"/>
  <c r="I471" i="9" s="1"/>
  <c r="J472" i="11"/>
  <c r="E472" i="81"/>
  <c r="F472" i="81" s="1"/>
  <c r="G472" i="81" s="1"/>
  <c r="C473" i="81"/>
  <c r="D474" i="81"/>
  <c r="F472" i="9"/>
  <c r="C474" i="9"/>
  <c r="D474" i="9" s="1"/>
  <c r="E473" i="9"/>
  <c r="F473" i="11"/>
  <c r="G473" i="11" s="1"/>
  <c r="H473" i="11" s="1"/>
  <c r="I473" i="11"/>
  <c r="A578" i="11"/>
  <c r="C578" i="11" s="1"/>
  <c r="A578" i="9"/>
  <c r="B578" i="9" s="1"/>
  <c r="L479" i="81" l="1"/>
  <c r="K478" i="81"/>
  <c r="M478" i="81" s="1"/>
  <c r="N478" i="81" s="1"/>
  <c r="O478" i="81" s="1"/>
  <c r="E578" i="11"/>
  <c r="D578" i="11"/>
  <c r="G472" i="9"/>
  <c r="H472" i="9" s="1"/>
  <c r="I472" i="9" s="1"/>
  <c r="J473" i="11"/>
  <c r="E473" i="81"/>
  <c r="F473" i="81" s="1"/>
  <c r="G473" i="81" s="1"/>
  <c r="C474" i="81"/>
  <c r="D475" i="81"/>
  <c r="E474" i="9"/>
  <c r="C475" i="9"/>
  <c r="D475" i="9" s="1"/>
  <c r="F474" i="11"/>
  <c r="F473" i="9"/>
  <c r="A579" i="11"/>
  <c r="C579" i="11" s="1"/>
  <c r="A579" i="9"/>
  <c r="B579" i="9" s="1"/>
  <c r="L480" i="81" l="1"/>
  <c r="K479" i="81"/>
  <c r="M479" i="81" s="1"/>
  <c r="N479" i="81" s="1"/>
  <c r="O479" i="81" s="1"/>
  <c r="E579" i="11"/>
  <c r="D579" i="11"/>
  <c r="I474" i="11"/>
  <c r="G474" i="11"/>
  <c r="H474" i="11" s="1"/>
  <c r="G473" i="9"/>
  <c r="H473" i="9" s="1"/>
  <c r="I473" i="9" s="1"/>
  <c r="E474" i="81"/>
  <c r="F474" i="81" s="1"/>
  <c r="G474" i="81" s="1"/>
  <c r="C475" i="81"/>
  <c r="D476" i="81"/>
  <c r="C476" i="9"/>
  <c r="D476" i="9" s="1"/>
  <c r="F475" i="11"/>
  <c r="E475" i="9"/>
  <c r="F474" i="9"/>
  <c r="A580" i="11"/>
  <c r="C580" i="11" s="1"/>
  <c r="A580" i="9"/>
  <c r="B580" i="9" s="1"/>
  <c r="L481" i="81" l="1"/>
  <c r="K480" i="81"/>
  <c r="M480" i="81" s="1"/>
  <c r="N480" i="81" s="1"/>
  <c r="O480" i="81" s="1"/>
  <c r="D580" i="11"/>
  <c r="E580" i="11"/>
  <c r="J474" i="11"/>
  <c r="I475" i="11"/>
  <c r="J475" i="11" s="1"/>
  <c r="G475" i="11"/>
  <c r="H475" i="11" s="1"/>
  <c r="G474" i="9"/>
  <c r="H474" i="9" s="1"/>
  <c r="I474" i="9" s="1"/>
  <c r="E475" i="81"/>
  <c r="F475" i="81" s="1"/>
  <c r="G475" i="81" s="1"/>
  <c r="C476" i="81"/>
  <c r="D477" i="81"/>
  <c r="E476" i="9"/>
  <c r="F476" i="9"/>
  <c r="G476" i="9" s="1"/>
  <c r="H476" i="9" s="1"/>
  <c r="F475" i="9"/>
  <c r="F476" i="11"/>
  <c r="C477" i="9"/>
  <c r="D477" i="9" s="1"/>
  <c r="A581" i="11"/>
  <c r="C581" i="11" s="1"/>
  <c r="A581" i="9"/>
  <c r="B581" i="9" s="1"/>
  <c r="L482" i="81" l="1"/>
  <c r="K481" i="81"/>
  <c r="M481" i="81" s="1"/>
  <c r="N481" i="81" s="1"/>
  <c r="O481" i="81" s="1"/>
  <c r="D581" i="11"/>
  <c r="E581" i="11"/>
  <c r="I476" i="11"/>
  <c r="G476" i="11"/>
  <c r="H476" i="11" s="1"/>
  <c r="G475" i="9"/>
  <c r="H475" i="9" s="1"/>
  <c r="I475" i="9" s="1"/>
  <c r="E476" i="81"/>
  <c r="F476" i="81" s="1"/>
  <c r="G476" i="81" s="1"/>
  <c r="C477" i="81"/>
  <c r="D478" i="81"/>
  <c r="F478" i="11"/>
  <c r="G478" i="11" s="1"/>
  <c r="H478" i="11" s="1"/>
  <c r="F477" i="11"/>
  <c r="E477" i="9"/>
  <c r="I476" i="9"/>
  <c r="C478" i="9"/>
  <c r="D478" i="9" s="1"/>
  <c r="A582" i="11"/>
  <c r="C582" i="11" s="1"/>
  <c r="A582" i="9"/>
  <c r="B582" i="9" s="1"/>
  <c r="L483" i="81" l="1"/>
  <c r="K482" i="81"/>
  <c r="M482" i="81" s="1"/>
  <c r="N482" i="81" s="1"/>
  <c r="O482" i="81" s="1"/>
  <c r="D582" i="11"/>
  <c r="E582" i="11"/>
  <c r="J476" i="11"/>
  <c r="I477" i="11"/>
  <c r="J477" i="11" s="1"/>
  <c r="G477" i="11"/>
  <c r="H477" i="11" s="1"/>
  <c r="E477" i="81"/>
  <c r="F477" i="81" s="1"/>
  <c r="G477" i="81" s="1"/>
  <c r="C478" i="81"/>
  <c r="D479" i="81"/>
  <c r="I478" i="11"/>
  <c r="E478" i="9"/>
  <c r="C479" i="9"/>
  <c r="D479" i="9" s="1"/>
  <c r="F477" i="9"/>
  <c r="A583" i="11"/>
  <c r="C583" i="11" s="1"/>
  <c r="A583" i="9"/>
  <c r="B583" i="9" s="1"/>
  <c r="L484" i="81" l="1"/>
  <c r="K483" i="81"/>
  <c r="M483" i="81" s="1"/>
  <c r="N483" i="81" s="1"/>
  <c r="O483" i="81" s="1"/>
  <c r="D583" i="11"/>
  <c r="E583" i="11"/>
  <c r="G477" i="9"/>
  <c r="H477" i="9" s="1"/>
  <c r="I477" i="9" s="1"/>
  <c r="J478" i="11"/>
  <c r="E478" i="81"/>
  <c r="F478" i="81" s="1"/>
  <c r="G478" i="81" s="1"/>
  <c r="C479" i="81"/>
  <c r="D480" i="81"/>
  <c r="E479" i="9"/>
  <c r="F479" i="9"/>
  <c r="G479" i="9" s="1"/>
  <c r="H479" i="9" s="1"/>
  <c r="C480" i="9"/>
  <c r="D480" i="9" s="1"/>
  <c r="F480" i="11"/>
  <c r="G480" i="11" s="1"/>
  <c r="H480" i="11" s="1"/>
  <c r="F479" i="11"/>
  <c r="F478" i="9"/>
  <c r="A584" i="11"/>
  <c r="C584" i="11" s="1"/>
  <c r="A584" i="9"/>
  <c r="B584" i="9" s="1"/>
  <c r="L485" i="81" l="1"/>
  <c r="K484" i="81"/>
  <c r="M484" i="81" s="1"/>
  <c r="N484" i="81" s="1"/>
  <c r="O484" i="81" s="1"/>
  <c r="D584" i="11"/>
  <c r="E584" i="11"/>
  <c r="I479" i="11"/>
  <c r="J479" i="11" s="1"/>
  <c r="G479" i="11"/>
  <c r="H479" i="11" s="1"/>
  <c r="G478" i="9"/>
  <c r="H478" i="9" s="1"/>
  <c r="I478" i="9" s="1"/>
  <c r="E479" i="81"/>
  <c r="F479" i="81" s="1"/>
  <c r="G479" i="81" s="1"/>
  <c r="C480" i="81"/>
  <c r="D481" i="81"/>
  <c r="I479" i="9"/>
  <c r="F481" i="11"/>
  <c r="G481" i="11" s="1"/>
  <c r="H481" i="11" s="1"/>
  <c r="E480" i="9"/>
  <c r="I480" i="11"/>
  <c r="C481" i="9"/>
  <c r="D481" i="9" s="1"/>
  <c r="A585" i="11"/>
  <c r="C585" i="11" s="1"/>
  <c r="A585" i="9"/>
  <c r="B585" i="9" s="1"/>
  <c r="K485" i="81" l="1"/>
  <c r="M485" i="81" s="1"/>
  <c r="N485" i="81" s="1"/>
  <c r="O485" i="81" s="1"/>
  <c r="L486" i="81"/>
  <c r="D585" i="11"/>
  <c r="E585" i="11"/>
  <c r="J480" i="11"/>
  <c r="E480" i="81"/>
  <c r="F480" i="81" s="1"/>
  <c r="G480" i="81" s="1"/>
  <c r="C481" i="81"/>
  <c r="D482" i="81"/>
  <c r="E481" i="9"/>
  <c r="C482" i="9"/>
  <c r="D482" i="9" s="1"/>
  <c r="F480" i="9"/>
  <c r="I481" i="11"/>
  <c r="F482" i="11"/>
  <c r="G482" i="11" s="1"/>
  <c r="H482" i="11" s="1"/>
  <c r="A586" i="11"/>
  <c r="C586" i="11" s="1"/>
  <c r="A586" i="9"/>
  <c r="B586" i="9" s="1"/>
  <c r="K486" i="81" l="1"/>
  <c r="M486" i="81" s="1"/>
  <c r="N486" i="81" s="1"/>
  <c r="O486" i="81" s="1"/>
  <c r="L487" i="81"/>
  <c r="E586" i="11"/>
  <c r="D586" i="11"/>
  <c r="G480" i="9"/>
  <c r="H480" i="9" s="1"/>
  <c r="I480" i="9" s="1"/>
  <c r="J481" i="11"/>
  <c r="E481" i="81"/>
  <c r="F481" i="81" s="1"/>
  <c r="G481" i="81" s="1"/>
  <c r="C482" i="81"/>
  <c r="D483" i="81"/>
  <c r="F481" i="9"/>
  <c r="E482" i="9"/>
  <c r="F483" i="11"/>
  <c r="G483" i="11" s="1"/>
  <c r="H483" i="11" s="1"/>
  <c r="I482" i="11"/>
  <c r="C483" i="9"/>
  <c r="D483" i="9" s="1"/>
  <c r="A587" i="11"/>
  <c r="C587" i="11" s="1"/>
  <c r="A587" i="9"/>
  <c r="B587" i="9" s="1"/>
  <c r="K487" i="81" l="1"/>
  <c r="M487" i="81" s="1"/>
  <c r="N487" i="81" s="1"/>
  <c r="O487" i="81" s="1"/>
  <c r="L488" i="81"/>
  <c r="D587" i="11"/>
  <c r="E587" i="11"/>
  <c r="G481" i="9"/>
  <c r="H481" i="9" s="1"/>
  <c r="I481" i="9" s="1"/>
  <c r="J482" i="11"/>
  <c r="E482" i="81"/>
  <c r="F482" i="81" s="1"/>
  <c r="G482" i="81" s="1"/>
  <c r="C483" i="81"/>
  <c r="D484" i="81"/>
  <c r="E483" i="9"/>
  <c r="I483" i="11"/>
  <c r="F482" i="9"/>
  <c r="C484" i="9"/>
  <c r="D484" i="9" s="1"/>
  <c r="A588" i="11"/>
  <c r="C588" i="11" s="1"/>
  <c r="A588" i="9"/>
  <c r="B588" i="9" s="1"/>
  <c r="K488" i="81" l="1"/>
  <c r="M488" i="81" s="1"/>
  <c r="N488" i="81" s="1"/>
  <c r="O488" i="81" s="1"/>
  <c r="L489" i="81"/>
  <c r="D588" i="11"/>
  <c r="E588" i="11"/>
  <c r="G482" i="9"/>
  <c r="H482" i="9" s="1"/>
  <c r="I482" i="9" s="1"/>
  <c r="J483" i="11"/>
  <c r="E483" i="81"/>
  <c r="F483" i="81" s="1"/>
  <c r="G483" i="81" s="1"/>
  <c r="C484" i="81"/>
  <c r="D485" i="81"/>
  <c r="C485" i="9"/>
  <c r="D485" i="9" s="1"/>
  <c r="F483" i="9"/>
  <c r="E484" i="9"/>
  <c r="F484" i="11"/>
  <c r="A589" i="11"/>
  <c r="C589" i="11" s="1"/>
  <c r="A589" i="9"/>
  <c r="B589" i="9" s="1"/>
  <c r="K489" i="81" l="1"/>
  <c r="M489" i="81" s="1"/>
  <c r="N489" i="81" s="1"/>
  <c r="O489" i="81" s="1"/>
  <c r="L490" i="81"/>
  <c r="E589" i="11"/>
  <c r="D589" i="11"/>
  <c r="I484" i="11"/>
  <c r="J484" i="11" s="1"/>
  <c r="G484" i="11"/>
  <c r="H484" i="11" s="1"/>
  <c r="G483" i="9"/>
  <c r="H483" i="9" s="1"/>
  <c r="I483" i="9" s="1"/>
  <c r="E484" i="81"/>
  <c r="F484" i="81" s="1"/>
  <c r="G484" i="81" s="1"/>
  <c r="C485" i="81"/>
  <c r="D486" i="81"/>
  <c r="F486" i="11"/>
  <c r="G486" i="11" s="1"/>
  <c r="H486" i="11" s="1"/>
  <c r="E485" i="9"/>
  <c r="F485" i="11"/>
  <c r="F484" i="9"/>
  <c r="C486" i="9"/>
  <c r="D486" i="9" s="1"/>
  <c r="A590" i="11"/>
  <c r="C590" i="11" s="1"/>
  <c r="A590" i="9"/>
  <c r="B590" i="9" s="1"/>
  <c r="K490" i="81" l="1"/>
  <c r="M490" i="81" s="1"/>
  <c r="N490" i="81" s="1"/>
  <c r="O490" i="81" s="1"/>
  <c r="L491" i="81"/>
  <c r="E590" i="11"/>
  <c r="D590" i="11"/>
  <c r="I485" i="11"/>
  <c r="J485" i="11" s="1"/>
  <c r="G485" i="11"/>
  <c r="H485" i="11" s="1"/>
  <c r="G484" i="9"/>
  <c r="H484" i="9" s="1"/>
  <c r="I484" i="9" s="1"/>
  <c r="E485" i="81"/>
  <c r="F485" i="81" s="1"/>
  <c r="G485" i="81" s="1"/>
  <c r="C486" i="81"/>
  <c r="D487" i="81"/>
  <c r="E486" i="9"/>
  <c r="F486" i="9"/>
  <c r="G486" i="9" s="1"/>
  <c r="H486" i="9" s="1"/>
  <c r="I486" i="11"/>
  <c r="C487" i="9"/>
  <c r="D487" i="9" s="1"/>
  <c r="F485" i="9"/>
  <c r="A591" i="11"/>
  <c r="C591" i="11" s="1"/>
  <c r="A591" i="9"/>
  <c r="B591" i="9" s="1"/>
  <c r="K491" i="81" l="1"/>
  <c r="M491" i="81" s="1"/>
  <c r="N491" i="81" s="1"/>
  <c r="O491" i="81" s="1"/>
  <c r="L492" i="81"/>
  <c r="E591" i="11"/>
  <c r="D591" i="11"/>
  <c r="G485" i="9"/>
  <c r="H485" i="9" s="1"/>
  <c r="I485" i="9" s="1"/>
  <c r="J486" i="11"/>
  <c r="E486" i="81"/>
  <c r="F486" i="81" s="1"/>
  <c r="G486" i="81" s="1"/>
  <c r="C487" i="81"/>
  <c r="D488" i="81"/>
  <c r="C488" i="9"/>
  <c r="D488" i="9" s="1"/>
  <c r="I486" i="9"/>
  <c r="E487" i="9"/>
  <c r="F487" i="11"/>
  <c r="A592" i="11"/>
  <c r="C592" i="11" s="1"/>
  <c r="A592" i="9"/>
  <c r="B592" i="9" s="1"/>
  <c r="K492" i="81" l="1"/>
  <c r="M492" i="81" s="1"/>
  <c r="N492" i="81" s="1"/>
  <c r="O492" i="81" s="1"/>
  <c r="L493" i="81"/>
  <c r="D592" i="11"/>
  <c r="E592" i="11"/>
  <c r="I487" i="11"/>
  <c r="G487" i="11"/>
  <c r="H487" i="11" s="1"/>
  <c r="E487" i="81"/>
  <c r="F487" i="81" s="1"/>
  <c r="G487" i="81" s="1"/>
  <c r="C488" i="81"/>
  <c r="D489" i="81"/>
  <c r="F487" i="9"/>
  <c r="F488" i="11"/>
  <c r="G488" i="11" s="1"/>
  <c r="H488" i="11" s="1"/>
  <c r="E488" i="9"/>
  <c r="C489" i="9"/>
  <c r="D489" i="9" s="1"/>
  <c r="I488" i="11"/>
  <c r="A593" i="11"/>
  <c r="C593" i="11" s="1"/>
  <c r="A593" i="9"/>
  <c r="B593" i="9" s="1"/>
  <c r="K493" i="81" l="1"/>
  <c r="M493" i="81" s="1"/>
  <c r="N493" i="81" s="1"/>
  <c r="O493" i="81" s="1"/>
  <c r="L494" i="81"/>
  <c r="D593" i="11"/>
  <c r="E593" i="11"/>
  <c r="J487" i="11"/>
  <c r="G487" i="9"/>
  <c r="H487" i="9" s="1"/>
  <c r="I487" i="9" s="1"/>
  <c r="J488" i="11"/>
  <c r="E488" i="81"/>
  <c r="F488" i="81" s="1"/>
  <c r="G488" i="81" s="1"/>
  <c r="C489" i="81"/>
  <c r="D490" i="81"/>
  <c r="C490" i="9"/>
  <c r="D490" i="9" s="1"/>
  <c r="F490" i="11"/>
  <c r="G490" i="11" s="1"/>
  <c r="H490" i="11" s="1"/>
  <c r="F488" i="9"/>
  <c r="F489" i="9"/>
  <c r="G489" i="9" s="1"/>
  <c r="H489" i="9" s="1"/>
  <c r="E489" i="9"/>
  <c r="F489" i="11"/>
  <c r="A594" i="11"/>
  <c r="C594" i="11" s="1"/>
  <c r="A594" i="9"/>
  <c r="B594" i="9" s="1"/>
  <c r="K494" i="81" l="1"/>
  <c r="M494" i="81" s="1"/>
  <c r="N494" i="81" s="1"/>
  <c r="O494" i="81" s="1"/>
  <c r="L495" i="81"/>
  <c r="E594" i="11"/>
  <c r="D594" i="11"/>
  <c r="I489" i="11"/>
  <c r="G489" i="11"/>
  <c r="H489" i="11" s="1"/>
  <c r="G488" i="9"/>
  <c r="H488" i="9" s="1"/>
  <c r="I488" i="9" s="1"/>
  <c r="E489" i="81"/>
  <c r="F489" i="81" s="1"/>
  <c r="G489" i="81" s="1"/>
  <c r="C490" i="81"/>
  <c r="D491" i="81"/>
  <c r="E490" i="9"/>
  <c r="C491" i="9"/>
  <c r="D491" i="9" s="1"/>
  <c r="I489" i="9"/>
  <c r="I490" i="11"/>
  <c r="A595" i="11"/>
  <c r="C595" i="11" s="1"/>
  <c r="A595" i="9"/>
  <c r="B595" i="9" s="1"/>
  <c r="K495" i="81" l="1"/>
  <c r="M495" i="81" s="1"/>
  <c r="N495" i="81" s="1"/>
  <c r="O495" i="81" s="1"/>
  <c r="L496" i="81"/>
  <c r="E595" i="11"/>
  <c r="D595" i="11"/>
  <c r="J489" i="11"/>
  <c r="J490" i="11"/>
  <c r="E490" i="81"/>
  <c r="F490" i="81" s="1"/>
  <c r="G490" i="81" s="1"/>
  <c r="C491" i="81"/>
  <c r="D492" i="81"/>
  <c r="F491" i="11"/>
  <c r="G491" i="11" s="1"/>
  <c r="H491" i="11" s="1"/>
  <c r="C492" i="9"/>
  <c r="D492" i="9" s="1"/>
  <c r="F490" i="9"/>
  <c r="F491" i="9"/>
  <c r="G491" i="9" s="1"/>
  <c r="H491" i="9" s="1"/>
  <c r="E491" i="9"/>
  <c r="I491" i="11"/>
  <c r="A596" i="11"/>
  <c r="C596" i="11" s="1"/>
  <c r="A596" i="9"/>
  <c r="B596" i="9" s="1"/>
  <c r="K496" i="81" l="1"/>
  <c r="M496" i="81" s="1"/>
  <c r="N496" i="81" s="1"/>
  <c r="O496" i="81" s="1"/>
  <c r="L497" i="81"/>
  <c r="D596" i="11"/>
  <c r="E596" i="11"/>
  <c r="G490" i="9"/>
  <c r="H490" i="9" s="1"/>
  <c r="I490" i="9" s="1"/>
  <c r="J491" i="11"/>
  <c r="E491" i="81"/>
  <c r="F491" i="81" s="1"/>
  <c r="G491" i="81" s="1"/>
  <c r="C492" i="81"/>
  <c r="D493" i="81"/>
  <c r="E492" i="9"/>
  <c r="I491" i="9"/>
  <c r="F492" i="11"/>
  <c r="C493" i="9"/>
  <c r="D493" i="9" s="1"/>
  <c r="F493" i="11"/>
  <c r="G493" i="11" s="1"/>
  <c r="H493" i="11" s="1"/>
  <c r="A597" i="11"/>
  <c r="C597" i="11" s="1"/>
  <c r="A597" i="9"/>
  <c r="B597" i="9" s="1"/>
  <c r="K497" i="81" l="1"/>
  <c r="M497" i="81" s="1"/>
  <c r="N497" i="81" s="1"/>
  <c r="O497" i="81" s="1"/>
  <c r="L498" i="81"/>
  <c r="D597" i="11"/>
  <c r="E597" i="11"/>
  <c r="I492" i="11"/>
  <c r="J492" i="11" s="1"/>
  <c r="G492" i="11"/>
  <c r="H492" i="11" s="1"/>
  <c r="E492" i="81"/>
  <c r="F492" i="81" s="1"/>
  <c r="G492" i="81" s="1"/>
  <c r="C493" i="81"/>
  <c r="D494" i="81"/>
  <c r="C494" i="9"/>
  <c r="D494" i="9" s="1"/>
  <c r="I493" i="11"/>
  <c r="E493" i="9"/>
  <c r="F492" i="9"/>
  <c r="A598" i="11"/>
  <c r="C598" i="11" s="1"/>
  <c r="A598" i="9"/>
  <c r="B598" i="9" s="1"/>
  <c r="K498" i="81" l="1"/>
  <c r="M498" i="81" s="1"/>
  <c r="N498" i="81" s="1"/>
  <c r="O498" i="81" s="1"/>
  <c r="L499" i="81"/>
  <c r="D598" i="11"/>
  <c r="E598" i="11"/>
  <c r="G492" i="9"/>
  <c r="H492" i="9" s="1"/>
  <c r="I492" i="9" s="1"/>
  <c r="J493" i="11"/>
  <c r="E493" i="81"/>
  <c r="F493" i="81" s="1"/>
  <c r="G493" i="81" s="1"/>
  <c r="C494" i="81"/>
  <c r="D495" i="81"/>
  <c r="F493" i="9"/>
  <c r="E494" i="9"/>
  <c r="F494" i="11"/>
  <c r="C495" i="9"/>
  <c r="D495" i="9" s="1"/>
  <c r="A599" i="11"/>
  <c r="C599" i="11" s="1"/>
  <c r="A599" i="9"/>
  <c r="B599" i="9" s="1"/>
  <c r="K499" i="81" l="1"/>
  <c r="M499" i="81" s="1"/>
  <c r="N499" i="81" s="1"/>
  <c r="O499" i="81" s="1"/>
  <c r="L500" i="81"/>
  <c r="E599" i="11"/>
  <c r="D599" i="11"/>
  <c r="I494" i="11"/>
  <c r="J494" i="11" s="1"/>
  <c r="G494" i="11"/>
  <c r="H494" i="11" s="1"/>
  <c r="G493" i="9"/>
  <c r="H493" i="9" s="1"/>
  <c r="I493" i="9" s="1"/>
  <c r="E494" i="81"/>
  <c r="F494" i="81" s="1"/>
  <c r="G494" i="81" s="1"/>
  <c r="C495" i="81"/>
  <c r="D496" i="81"/>
  <c r="C496" i="9"/>
  <c r="D496" i="9" s="1"/>
  <c r="F495" i="11"/>
  <c r="F495" i="9"/>
  <c r="G495" i="9" s="1"/>
  <c r="H495" i="9" s="1"/>
  <c r="E495" i="9"/>
  <c r="F494" i="9"/>
  <c r="A600" i="11"/>
  <c r="C600" i="11" s="1"/>
  <c r="A600" i="9"/>
  <c r="B600" i="9" s="1"/>
  <c r="K500" i="81" l="1"/>
  <c r="M500" i="81" s="1"/>
  <c r="N500" i="81" s="1"/>
  <c r="O500" i="81" s="1"/>
  <c r="L501" i="81"/>
  <c r="D600" i="11"/>
  <c r="E600" i="11"/>
  <c r="I495" i="11"/>
  <c r="J495" i="11" s="1"/>
  <c r="G495" i="11"/>
  <c r="H495" i="11" s="1"/>
  <c r="G494" i="9"/>
  <c r="H494" i="9" s="1"/>
  <c r="I494" i="9" s="1"/>
  <c r="E495" i="81"/>
  <c r="F495" i="81" s="1"/>
  <c r="G495" i="81" s="1"/>
  <c r="C496" i="81"/>
  <c r="D497" i="81"/>
  <c r="F496" i="9"/>
  <c r="G496" i="9" s="1"/>
  <c r="H496" i="9" s="1"/>
  <c r="E496" i="9"/>
  <c r="F496" i="11"/>
  <c r="C497" i="9"/>
  <c r="D497" i="9" s="1"/>
  <c r="I495" i="9"/>
  <c r="A601" i="11"/>
  <c r="C601" i="11" s="1"/>
  <c r="A601" i="9"/>
  <c r="B601" i="9" s="1"/>
  <c r="K501" i="81" l="1"/>
  <c r="M501" i="81" s="1"/>
  <c r="N501" i="81" s="1"/>
  <c r="O501" i="81" s="1"/>
  <c r="L502" i="81"/>
  <c r="E601" i="11"/>
  <c r="D601" i="11"/>
  <c r="I496" i="11"/>
  <c r="G496" i="11"/>
  <c r="H496" i="11" s="1"/>
  <c r="E496" i="81"/>
  <c r="F496" i="81" s="1"/>
  <c r="G496" i="81" s="1"/>
  <c r="C497" i="81"/>
  <c r="D498" i="81"/>
  <c r="C498" i="9"/>
  <c r="D498" i="9" s="1"/>
  <c r="F498" i="11"/>
  <c r="G498" i="11" s="1"/>
  <c r="H498" i="11" s="1"/>
  <c r="F497" i="11"/>
  <c r="E497" i="9"/>
  <c r="I496" i="9"/>
  <c r="A602" i="11"/>
  <c r="C602" i="11" s="1"/>
  <c r="A602" i="9"/>
  <c r="B602" i="9" s="1"/>
  <c r="K502" i="81" l="1"/>
  <c r="M502" i="81" s="1"/>
  <c r="N502" i="81" s="1"/>
  <c r="O502" i="81" s="1"/>
  <c r="L503" i="81"/>
  <c r="E602" i="11"/>
  <c r="D602" i="11"/>
  <c r="J496" i="11"/>
  <c r="I497" i="11"/>
  <c r="J497" i="11" s="1"/>
  <c r="G497" i="11"/>
  <c r="H497" i="11" s="1"/>
  <c r="E497" i="81"/>
  <c r="F497" i="81" s="1"/>
  <c r="G497" i="81" s="1"/>
  <c r="C498" i="81"/>
  <c r="D499" i="81"/>
  <c r="F498" i="9"/>
  <c r="G498" i="9" s="1"/>
  <c r="H498" i="9" s="1"/>
  <c r="E498" i="9"/>
  <c r="I498" i="11"/>
  <c r="C499" i="9"/>
  <c r="D499" i="9" s="1"/>
  <c r="F497" i="9"/>
  <c r="A603" i="11"/>
  <c r="C603" i="11" s="1"/>
  <c r="A603" i="9"/>
  <c r="B603" i="9" s="1"/>
  <c r="K503" i="81" l="1"/>
  <c r="M503" i="81" s="1"/>
  <c r="N503" i="81" s="1"/>
  <c r="O503" i="81" s="1"/>
  <c r="L504" i="81"/>
  <c r="D603" i="11"/>
  <c r="E603" i="11"/>
  <c r="G497" i="9"/>
  <c r="H497" i="9" s="1"/>
  <c r="I497" i="9" s="1"/>
  <c r="J498" i="11"/>
  <c r="E498" i="81"/>
  <c r="F498" i="81" s="1"/>
  <c r="G498" i="81" s="1"/>
  <c r="C499" i="81"/>
  <c r="D500" i="81"/>
  <c r="F499" i="11"/>
  <c r="G499" i="11" s="1"/>
  <c r="H499" i="11" s="1"/>
  <c r="E499" i="9"/>
  <c r="C500" i="9"/>
  <c r="D500" i="9" s="1"/>
  <c r="F500" i="11"/>
  <c r="G500" i="11" s="1"/>
  <c r="H500" i="11" s="1"/>
  <c r="I498" i="9"/>
  <c r="I499" i="11"/>
  <c r="K504" i="81" l="1"/>
  <c r="M504" i="81" s="1"/>
  <c r="N504" i="81" s="1"/>
  <c r="O504" i="81" s="1"/>
  <c r="L505" i="81"/>
  <c r="J499" i="11"/>
  <c r="E499" i="81"/>
  <c r="F499" i="81" s="1"/>
  <c r="G499" i="81" s="1"/>
  <c r="C500" i="81"/>
  <c r="D501" i="81"/>
  <c r="F499" i="9"/>
  <c r="E500" i="9"/>
  <c r="C501" i="9"/>
  <c r="D501" i="9" s="1"/>
  <c r="I500" i="11"/>
  <c r="K505" i="81" l="1"/>
  <c r="M505" i="81" s="1"/>
  <c r="N505" i="81" s="1"/>
  <c r="O505" i="81" s="1"/>
  <c r="L506" i="81"/>
  <c r="G499" i="9"/>
  <c r="H499" i="9" s="1"/>
  <c r="I499" i="9" s="1"/>
  <c r="J500" i="11"/>
  <c r="E500" i="81"/>
  <c r="F500" i="81" s="1"/>
  <c r="G500" i="81" s="1"/>
  <c r="C501" i="81"/>
  <c r="D502" i="81"/>
  <c r="E501" i="9"/>
  <c r="C502" i="9"/>
  <c r="D502" i="9" s="1"/>
  <c r="F501" i="11"/>
  <c r="F500" i="9"/>
  <c r="K506" i="81" l="1"/>
  <c r="M506" i="81" s="1"/>
  <c r="N506" i="81" s="1"/>
  <c r="O506" i="81" s="1"/>
  <c r="L507" i="81"/>
  <c r="I501" i="11"/>
  <c r="J501" i="11" s="1"/>
  <c r="G501" i="11"/>
  <c r="H501" i="11" s="1"/>
  <c r="G500" i="9"/>
  <c r="H500" i="9" s="1"/>
  <c r="I500" i="9" s="1"/>
  <c r="F503" i="11"/>
  <c r="G503" i="11" s="1"/>
  <c r="H503" i="11" s="1"/>
  <c r="E501" i="81"/>
  <c r="F501" i="81" s="1"/>
  <c r="G501" i="81" s="1"/>
  <c r="C502" i="81"/>
  <c r="D503" i="81"/>
  <c r="C503" i="9"/>
  <c r="F501" i="9"/>
  <c r="F502" i="11"/>
  <c r="E502" i="9"/>
  <c r="K507" i="81" l="1"/>
  <c r="M507" i="81" s="1"/>
  <c r="N507" i="81" s="1"/>
  <c r="O507" i="81" s="1"/>
  <c r="L508" i="81"/>
  <c r="E503" i="9"/>
  <c r="D503" i="9"/>
  <c r="F503" i="9" s="1"/>
  <c r="I502" i="11"/>
  <c r="G502" i="11"/>
  <c r="H502" i="11" s="1"/>
  <c r="G501" i="9"/>
  <c r="H501" i="9" s="1"/>
  <c r="I501" i="9" s="1"/>
  <c r="E502" i="81"/>
  <c r="F502" i="81" s="1"/>
  <c r="G502" i="81" s="1"/>
  <c r="C503" i="81"/>
  <c r="D504" i="81"/>
  <c r="C504" i="9"/>
  <c r="D504" i="9" s="1"/>
  <c r="I503" i="11"/>
  <c r="F502" i="9"/>
  <c r="K508" i="81" l="1"/>
  <c r="M508" i="81" s="1"/>
  <c r="N508" i="81" s="1"/>
  <c r="O508" i="81" s="1"/>
  <c r="L509" i="81"/>
  <c r="J502" i="11"/>
  <c r="G503" i="9"/>
  <c r="H503" i="9" s="1"/>
  <c r="I503" i="9" s="1"/>
  <c r="G502" i="9"/>
  <c r="H502" i="9" s="1"/>
  <c r="I502" i="9" s="1"/>
  <c r="J503" i="11"/>
  <c r="E503" i="81"/>
  <c r="F503" i="81" s="1"/>
  <c r="G503" i="81" s="1"/>
  <c r="C504" i="81"/>
  <c r="D505" i="81"/>
  <c r="F504" i="11"/>
  <c r="F505" i="11"/>
  <c r="G505" i="11" s="1"/>
  <c r="H505" i="11" s="1"/>
  <c r="C505" i="9"/>
  <c r="D505" i="9" s="1"/>
  <c r="E504" i="9"/>
  <c r="F504" i="9"/>
  <c r="G504" i="9" s="1"/>
  <c r="H504" i="9" s="1"/>
  <c r="K509" i="81" l="1"/>
  <c r="M509" i="81" s="1"/>
  <c r="N509" i="81" s="1"/>
  <c r="O509" i="81" s="1"/>
  <c r="L510" i="81"/>
  <c r="I504" i="11"/>
  <c r="J504" i="11" s="1"/>
  <c r="G504" i="11"/>
  <c r="H504" i="11" s="1"/>
  <c r="E504" i="81"/>
  <c r="F504" i="81" s="1"/>
  <c r="G504" i="81" s="1"/>
  <c r="C505" i="81"/>
  <c r="D506" i="81"/>
  <c r="C506" i="9"/>
  <c r="D506" i="9" s="1"/>
  <c r="E505" i="9"/>
  <c r="F505" i="9"/>
  <c r="G505" i="9" s="1"/>
  <c r="H505" i="9" s="1"/>
  <c r="I504" i="9"/>
  <c r="I505" i="11"/>
  <c r="K510" i="81" l="1"/>
  <c r="M510" i="81" s="1"/>
  <c r="N510" i="81" s="1"/>
  <c r="O510" i="81" s="1"/>
  <c r="L511" i="81"/>
  <c r="J505" i="11"/>
  <c r="E505" i="81"/>
  <c r="F505" i="81" s="1"/>
  <c r="G505" i="81" s="1"/>
  <c r="C506" i="81"/>
  <c r="D507" i="81"/>
  <c r="I505" i="9"/>
  <c r="C507" i="9"/>
  <c r="D507" i="9" s="1"/>
  <c r="E506" i="9"/>
  <c r="F506" i="9"/>
  <c r="G506" i="9" s="1"/>
  <c r="H506" i="9" s="1"/>
  <c r="F506" i="11"/>
  <c r="K511" i="81" l="1"/>
  <c r="M511" i="81" s="1"/>
  <c r="N511" i="81" s="1"/>
  <c r="O511" i="81" s="1"/>
  <c r="L512" i="81"/>
  <c r="I506" i="11"/>
  <c r="G506" i="11"/>
  <c r="H506" i="11" s="1"/>
  <c r="E506" i="81"/>
  <c r="F506" i="81" s="1"/>
  <c r="G506" i="81" s="1"/>
  <c r="C507" i="81"/>
  <c r="D508" i="81"/>
  <c r="C508" i="9"/>
  <c r="D508" i="9" s="1"/>
  <c r="I506" i="9"/>
  <c r="F507" i="11"/>
  <c r="G507" i="11" s="1"/>
  <c r="H507" i="11" s="1"/>
  <c r="I507" i="11"/>
  <c r="E507" i="9"/>
  <c r="F507" i="9"/>
  <c r="G507" i="9" s="1"/>
  <c r="H507" i="9" s="1"/>
  <c r="F508" i="11"/>
  <c r="G508" i="11" s="1"/>
  <c r="H508" i="11" s="1"/>
  <c r="K512" i="81" l="1"/>
  <c r="M512" i="81" s="1"/>
  <c r="N512" i="81" s="1"/>
  <c r="O512" i="81" s="1"/>
  <c r="L513" i="81"/>
  <c r="J506" i="11"/>
  <c r="J507" i="11"/>
  <c r="E507" i="81"/>
  <c r="F507" i="81" s="1"/>
  <c r="G507" i="81" s="1"/>
  <c r="C508" i="81"/>
  <c r="D509" i="81"/>
  <c r="F509" i="11"/>
  <c r="G509" i="11" s="1"/>
  <c r="H509" i="11" s="1"/>
  <c r="I507" i="9"/>
  <c r="C509" i="9"/>
  <c r="D509" i="9" s="1"/>
  <c r="E508" i="9"/>
  <c r="F508" i="9"/>
  <c r="G508" i="9" s="1"/>
  <c r="H508" i="9" s="1"/>
  <c r="I508" i="11"/>
  <c r="K513" i="81" l="1"/>
  <c r="M513" i="81" s="1"/>
  <c r="N513" i="81" s="1"/>
  <c r="O513" i="81" s="1"/>
  <c r="L514" i="81"/>
  <c r="J508" i="11"/>
  <c r="E508" i="81"/>
  <c r="F508" i="81" s="1"/>
  <c r="G508" i="81" s="1"/>
  <c r="C509" i="81"/>
  <c r="D510" i="81"/>
  <c r="C510" i="9"/>
  <c r="D510" i="9" s="1"/>
  <c r="I509" i="11"/>
  <c r="E509" i="9"/>
  <c r="F510" i="11"/>
  <c r="G510" i="11" s="1"/>
  <c r="H510" i="11" s="1"/>
  <c r="I508" i="9"/>
  <c r="K514" i="81" l="1"/>
  <c r="M514" i="81" s="1"/>
  <c r="N514" i="81" s="1"/>
  <c r="O514" i="81" s="1"/>
  <c r="L515" i="81"/>
  <c r="J509" i="11"/>
  <c r="E509" i="81"/>
  <c r="F509" i="81" s="1"/>
  <c r="G509" i="81" s="1"/>
  <c r="C510" i="81"/>
  <c r="D511" i="81"/>
  <c r="I510" i="11"/>
  <c r="F511" i="11"/>
  <c r="G511" i="11" s="1"/>
  <c r="H511" i="11" s="1"/>
  <c r="C511" i="9"/>
  <c r="D511" i="9" s="1"/>
  <c r="F509" i="9"/>
  <c r="F510" i="9"/>
  <c r="G510" i="9" s="1"/>
  <c r="H510" i="9" s="1"/>
  <c r="E510" i="9"/>
  <c r="K515" i="81" l="1"/>
  <c r="M515" i="81" s="1"/>
  <c r="N515" i="81" s="1"/>
  <c r="O515" i="81" s="1"/>
  <c r="L516" i="81"/>
  <c r="G509" i="9"/>
  <c r="H509" i="9" s="1"/>
  <c r="I509" i="9" s="1"/>
  <c r="J510" i="11"/>
  <c r="E510" i="81"/>
  <c r="F510" i="81" s="1"/>
  <c r="G510" i="81" s="1"/>
  <c r="C511" i="81"/>
  <c r="D512" i="81"/>
  <c r="C512" i="9"/>
  <c r="D512" i="9" s="1"/>
  <c r="E511" i="9"/>
  <c r="F511" i="9"/>
  <c r="G511" i="9" s="1"/>
  <c r="H511" i="9" s="1"/>
  <c r="I511" i="11"/>
  <c r="F512" i="11"/>
  <c r="G512" i="11" s="1"/>
  <c r="H512" i="11" s="1"/>
  <c r="I510" i="9"/>
  <c r="K516" i="81" l="1"/>
  <c r="M516" i="81" s="1"/>
  <c r="N516" i="81" s="1"/>
  <c r="O516" i="81" s="1"/>
  <c r="L517" i="81"/>
  <c r="J511" i="11"/>
  <c r="E511" i="81"/>
  <c r="F511" i="81" s="1"/>
  <c r="G511" i="81" s="1"/>
  <c r="C512" i="81"/>
  <c r="D513" i="81"/>
  <c r="I511" i="9"/>
  <c r="I512" i="11"/>
  <c r="F513" i="11"/>
  <c r="G513" i="11" s="1"/>
  <c r="H513" i="11" s="1"/>
  <c r="C513" i="9"/>
  <c r="D513" i="9" s="1"/>
  <c r="E512" i="9"/>
  <c r="F512" i="9"/>
  <c r="G512" i="9" s="1"/>
  <c r="H512" i="9" s="1"/>
  <c r="L518" i="81" l="1"/>
  <c r="K517" i="81"/>
  <c r="M517" i="81" s="1"/>
  <c r="N517" i="81" s="1"/>
  <c r="O517" i="81" s="1"/>
  <c r="J512" i="11"/>
  <c r="E512" i="81"/>
  <c r="F512" i="81" s="1"/>
  <c r="G512" i="81" s="1"/>
  <c r="C513" i="81"/>
  <c r="D514" i="81"/>
  <c r="I512" i="9"/>
  <c r="I513" i="11"/>
  <c r="C514" i="9"/>
  <c r="D514" i="9" s="1"/>
  <c r="E513" i="9"/>
  <c r="K518" i="81" l="1"/>
  <c r="M518" i="81" s="1"/>
  <c r="N518" i="81" s="1"/>
  <c r="O518" i="81" s="1"/>
  <c r="L519" i="81"/>
  <c r="J513" i="11"/>
  <c r="E513" i="81"/>
  <c r="F513" i="81" s="1"/>
  <c r="G513" i="81" s="1"/>
  <c r="C514" i="81"/>
  <c r="D515" i="81"/>
  <c r="C515" i="9"/>
  <c r="D515" i="9" s="1"/>
  <c r="F513" i="9"/>
  <c r="E514" i="9"/>
  <c r="F514" i="9"/>
  <c r="G514" i="9" s="1"/>
  <c r="H514" i="9" s="1"/>
  <c r="F514" i="11"/>
  <c r="F515" i="11"/>
  <c r="G515" i="11" s="1"/>
  <c r="H515" i="11" s="1"/>
  <c r="L520" i="81" l="1"/>
  <c r="K519" i="81"/>
  <c r="M519" i="81" s="1"/>
  <c r="N519" i="81" s="1"/>
  <c r="O519" i="81" s="1"/>
  <c r="I514" i="11"/>
  <c r="G514" i="11"/>
  <c r="H514" i="11" s="1"/>
  <c r="G513" i="9"/>
  <c r="H513" i="9" s="1"/>
  <c r="I513" i="9" s="1"/>
  <c r="E514" i="81"/>
  <c r="F514" i="81" s="1"/>
  <c r="G514" i="81" s="1"/>
  <c r="C515" i="81"/>
  <c r="D516" i="81"/>
  <c r="C516" i="9"/>
  <c r="D516" i="9" s="1"/>
  <c r="E515" i="9"/>
  <c r="I515" i="11"/>
  <c r="I514" i="9"/>
  <c r="K520" i="81" l="1"/>
  <c r="M520" i="81" s="1"/>
  <c r="N520" i="81" s="1"/>
  <c r="O520" i="81" s="1"/>
  <c r="L521" i="81"/>
  <c r="J514" i="11"/>
  <c r="J515" i="11"/>
  <c r="E515" i="81"/>
  <c r="F515" i="81" s="1"/>
  <c r="G515" i="81" s="1"/>
  <c r="C516" i="81"/>
  <c r="D517" i="81"/>
  <c r="F517" i="11"/>
  <c r="G517" i="11" s="1"/>
  <c r="H517" i="11" s="1"/>
  <c r="C517" i="9"/>
  <c r="D517" i="9" s="1"/>
  <c r="F515" i="9"/>
  <c r="E516" i="9"/>
  <c r="F516" i="9"/>
  <c r="G516" i="9" s="1"/>
  <c r="H516" i="9" s="1"/>
  <c r="F516" i="11"/>
  <c r="L522" i="81" l="1"/>
  <c r="K521" i="81"/>
  <c r="M521" i="81" s="1"/>
  <c r="N521" i="81" s="1"/>
  <c r="O521" i="81" s="1"/>
  <c r="I516" i="11"/>
  <c r="G516" i="11"/>
  <c r="H516" i="11" s="1"/>
  <c r="G515" i="9"/>
  <c r="H515" i="9" s="1"/>
  <c r="I515" i="9" s="1"/>
  <c r="E516" i="81"/>
  <c r="F516" i="81" s="1"/>
  <c r="G516" i="81" s="1"/>
  <c r="C517" i="81"/>
  <c r="D518" i="81"/>
  <c r="C518" i="9"/>
  <c r="D518" i="9" s="1"/>
  <c r="I516" i="9"/>
  <c r="E517" i="9"/>
  <c r="F517" i="9"/>
  <c r="G517" i="9" s="1"/>
  <c r="H517" i="9" s="1"/>
  <c r="F518" i="11"/>
  <c r="G518" i="11" s="1"/>
  <c r="H518" i="11" s="1"/>
  <c r="I517" i="11"/>
  <c r="K522" i="81" l="1"/>
  <c r="M522" i="81" s="1"/>
  <c r="N522" i="81" s="1"/>
  <c r="O522" i="81" s="1"/>
  <c r="L523" i="81"/>
  <c r="J516" i="11"/>
  <c r="J517" i="11"/>
  <c r="E517" i="81"/>
  <c r="F517" i="81" s="1"/>
  <c r="G517" i="81" s="1"/>
  <c r="C518" i="81"/>
  <c r="D519" i="81"/>
  <c r="F519" i="11"/>
  <c r="G519" i="11" s="1"/>
  <c r="H519" i="11" s="1"/>
  <c r="I517" i="9"/>
  <c r="C519" i="9"/>
  <c r="D519" i="9" s="1"/>
  <c r="I518" i="11"/>
  <c r="E518" i="9"/>
  <c r="L524" i="81" l="1"/>
  <c r="K523" i="81"/>
  <c r="M523" i="81" s="1"/>
  <c r="N523" i="81" s="1"/>
  <c r="O523" i="81" s="1"/>
  <c r="J518" i="11"/>
  <c r="E518" i="81"/>
  <c r="F518" i="81" s="1"/>
  <c r="G518" i="81" s="1"/>
  <c r="C519" i="81"/>
  <c r="D520" i="81"/>
  <c r="C520" i="9"/>
  <c r="D520" i="9" s="1"/>
  <c r="F518" i="9"/>
  <c r="F519" i="9"/>
  <c r="G519" i="9" s="1"/>
  <c r="H519" i="9" s="1"/>
  <c r="E519" i="9"/>
  <c r="I519" i="11"/>
  <c r="K524" i="81" l="1"/>
  <c r="M524" i="81" s="1"/>
  <c r="N524" i="81" s="1"/>
  <c r="O524" i="81" s="1"/>
  <c r="L525" i="81"/>
  <c r="G518" i="9"/>
  <c r="H518" i="9" s="1"/>
  <c r="I518" i="9" s="1"/>
  <c r="J519" i="11"/>
  <c r="E519" i="81"/>
  <c r="F519" i="81" s="1"/>
  <c r="G519" i="81" s="1"/>
  <c r="C520" i="81"/>
  <c r="D521" i="81"/>
  <c r="C521" i="9"/>
  <c r="D521" i="9" s="1"/>
  <c r="I519" i="9"/>
  <c r="F520" i="11"/>
  <c r="F520" i="9"/>
  <c r="G520" i="9" s="1"/>
  <c r="H520" i="9" s="1"/>
  <c r="E520" i="9"/>
  <c r="L526" i="81" l="1"/>
  <c r="K525" i="81"/>
  <c r="M525" i="81" s="1"/>
  <c r="N525" i="81" s="1"/>
  <c r="O525" i="81" s="1"/>
  <c r="I520" i="11"/>
  <c r="G520" i="11"/>
  <c r="H520" i="11" s="1"/>
  <c r="E520" i="81"/>
  <c r="F520" i="81" s="1"/>
  <c r="G520" i="81" s="1"/>
  <c r="C521" i="81"/>
  <c r="D522" i="81"/>
  <c r="I520" i="9"/>
  <c r="C522" i="9"/>
  <c r="D522" i="9" s="1"/>
  <c r="E521" i="9"/>
  <c r="F521" i="11"/>
  <c r="K526" i="81" l="1"/>
  <c r="M526" i="81" s="1"/>
  <c r="N526" i="81" s="1"/>
  <c r="O526" i="81" s="1"/>
  <c r="L527" i="81"/>
  <c r="J520" i="11"/>
  <c r="I521" i="11"/>
  <c r="J521" i="11" s="1"/>
  <c r="G521" i="11"/>
  <c r="H521" i="11" s="1"/>
  <c r="E521" i="81"/>
  <c r="F521" i="81" s="1"/>
  <c r="G521" i="81" s="1"/>
  <c r="C522" i="81"/>
  <c r="D523" i="81"/>
  <c r="F523" i="11"/>
  <c r="G523" i="11" s="1"/>
  <c r="H523" i="11" s="1"/>
  <c r="F521" i="9"/>
  <c r="C523" i="9"/>
  <c r="D523" i="9" s="1"/>
  <c r="F522" i="11"/>
  <c r="F522" i="9"/>
  <c r="G522" i="9" s="1"/>
  <c r="H522" i="9" s="1"/>
  <c r="E522" i="9"/>
  <c r="L528" i="81" l="1"/>
  <c r="K527" i="81"/>
  <c r="M527" i="81" s="1"/>
  <c r="N527" i="81" s="1"/>
  <c r="O527" i="81" s="1"/>
  <c r="I522" i="11"/>
  <c r="G522" i="11"/>
  <c r="H522" i="11" s="1"/>
  <c r="G521" i="9"/>
  <c r="H521" i="9" s="1"/>
  <c r="I521" i="9" s="1"/>
  <c r="E522" i="81"/>
  <c r="F522" i="81" s="1"/>
  <c r="G522" i="81" s="1"/>
  <c r="C523" i="81"/>
  <c r="D524" i="81"/>
  <c r="C524" i="9"/>
  <c r="D524" i="9" s="1"/>
  <c r="I522" i="9"/>
  <c r="E523" i="9"/>
  <c r="F523" i="9"/>
  <c r="G523" i="9" s="1"/>
  <c r="H523" i="9" s="1"/>
  <c r="I523" i="11"/>
  <c r="K528" i="81" l="1"/>
  <c r="M528" i="81" s="1"/>
  <c r="N528" i="81" s="1"/>
  <c r="O528" i="81" s="1"/>
  <c r="L529" i="81"/>
  <c r="J522" i="11"/>
  <c r="J523" i="11"/>
  <c r="E523" i="81"/>
  <c r="F523" i="81" s="1"/>
  <c r="G523" i="81" s="1"/>
  <c r="C524" i="81"/>
  <c r="D525" i="81"/>
  <c r="I523" i="9"/>
  <c r="E524" i="9"/>
  <c r="F524" i="11"/>
  <c r="G524" i="11" s="1"/>
  <c r="H524" i="11" s="1"/>
  <c r="C525" i="9"/>
  <c r="D525" i="9" s="1"/>
  <c r="I524" i="11"/>
  <c r="L530" i="81" l="1"/>
  <c r="K529" i="81"/>
  <c r="M529" i="81" s="1"/>
  <c r="N529" i="81" s="1"/>
  <c r="O529" i="81" s="1"/>
  <c r="J524" i="11"/>
  <c r="E524" i="81"/>
  <c r="F524" i="81" s="1"/>
  <c r="G524" i="81" s="1"/>
  <c r="C525" i="81"/>
  <c r="D526" i="81"/>
  <c r="E525" i="9"/>
  <c r="I525" i="11"/>
  <c r="F526" i="11"/>
  <c r="G526" i="11" s="1"/>
  <c r="H526" i="11" s="1"/>
  <c r="F524" i="9"/>
  <c r="C526" i="9"/>
  <c r="D526" i="9" s="1"/>
  <c r="F525" i="11"/>
  <c r="G525" i="11" s="1"/>
  <c r="H525" i="11" s="1"/>
  <c r="K530" i="81" l="1"/>
  <c r="M530" i="81" s="1"/>
  <c r="N530" i="81" s="1"/>
  <c r="O530" i="81" s="1"/>
  <c r="L531" i="81"/>
  <c r="G524" i="9"/>
  <c r="H524" i="9" s="1"/>
  <c r="I524" i="9" s="1"/>
  <c r="J525" i="11"/>
  <c r="E525" i="81"/>
  <c r="F525" i="81" s="1"/>
  <c r="G525" i="81" s="1"/>
  <c r="C526" i="81"/>
  <c r="D527" i="81"/>
  <c r="C527" i="9"/>
  <c r="D527" i="9" s="1"/>
  <c r="E526" i="9"/>
  <c r="I526" i="11"/>
  <c r="F525" i="9"/>
  <c r="L532" i="81" l="1"/>
  <c r="K531" i="81"/>
  <c r="M531" i="81" s="1"/>
  <c r="N531" i="81" s="1"/>
  <c r="O531" i="81" s="1"/>
  <c r="G525" i="9"/>
  <c r="H525" i="9" s="1"/>
  <c r="I525" i="9" s="1"/>
  <c r="J526" i="11"/>
  <c r="E526" i="81"/>
  <c r="F526" i="81" s="1"/>
  <c r="G526" i="81" s="1"/>
  <c r="C527" i="81"/>
  <c r="D528" i="81"/>
  <c r="C528" i="9"/>
  <c r="D528" i="9" s="1"/>
  <c r="E527" i="9"/>
  <c r="F527" i="9"/>
  <c r="G527" i="9" s="1"/>
  <c r="H527" i="9" s="1"/>
  <c r="F527" i="11"/>
  <c r="F526" i="9"/>
  <c r="K532" i="81" l="1"/>
  <c r="M532" i="81" s="1"/>
  <c r="N532" i="81" s="1"/>
  <c r="O532" i="81" s="1"/>
  <c r="L533" i="81"/>
  <c r="G526" i="9"/>
  <c r="H526" i="9" s="1"/>
  <c r="I526" i="9" s="1"/>
  <c r="I527" i="11"/>
  <c r="J527" i="11" s="1"/>
  <c r="G527" i="11"/>
  <c r="H527" i="11" s="1"/>
  <c r="E527" i="81"/>
  <c r="F527" i="81" s="1"/>
  <c r="G527" i="81" s="1"/>
  <c r="C528" i="81"/>
  <c r="D529" i="81"/>
  <c r="I527" i="9"/>
  <c r="F528" i="11"/>
  <c r="C529" i="9"/>
  <c r="D529" i="9" s="1"/>
  <c r="E528" i="9"/>
  <c r="L534" i="81" l="1"/>
  <c r="K533" i="81"/>
  <c r="M533" i="81" s="1"/>
  <c r="N533" i="81" s="1"/>
  <c r="O533" i="81" s="1"/>
  <c r="I528" i="11"/>
  <c r="G528" i="11"/>
  <c r="H528" i="11" s="1"/>
  <c r="E528" i="81"/>
  <c r="F528" i="81" s="1"/>
  <c r="G528" i="81" s="1"/>
  <c r="C529" i="81"/>
  <c r="D530" i="81"/>
  <c r="C530" i="9"/>
  <c r="D530" i="9" s="1"/>
  <c r="F529" i="11"/>
  <c r="F530" i="11"/>
  <c r="G530" i="11" s="1"/>
  <c r="H530" i="11" s="1"/>
  <c r="F528" i="9"/>
  <c r="E529" i="9"/>
  <c r="K534" i="81" l="1"/>
  <c r="M534" i="81" s="1"/>
  <c r="N534" i="81" s="1"/>
  <c r="O534" i="81" s="1"/>
  <c r="L535" i="81"/>
  <c r="J528" i="11"/>
  <c r="G528" i="9"/>
  <c r="H528" i="9" s="1"/>
  <c r="I528" i="9" s="1"/>
  <c r="I529" i="11"/>
  <c r="J529" i="11" s="1"/>
  <c r="G529" i="11"/>
  <c r="H529" i="11" s="1"/>
  <c r="E529" i="81"/>
  <c r="F529" i="81" s="1"/>
  <c r="G529" i="81" s="1"/>
  <c r="C530" i="81"/>
  <c r="D531" i="81"/>
  <c r="F529" i="9"/>
  <c r="C531" i="9"/>
  <c r="D531" i="9" s="1"/>
  <c r="E530" i="9"/>
  <c r="I530" i="11"/>
  <c r="L536" i="81" l="1"/>
  <c r="K535" i="81"/>
  <c r="M535" i="81" s="1"/>
  <c r="N535" i="81" s="1"/>
  <c r="O535" i="81" s="1"/>
  <c r="F532" i="11"/>
  <c r="G532" i="11" s="1"/>
  <c r="H532" i="11" s="1"/>
  <c r="G529" i="9"/>
  <c r="H529" i="9" s="1"/>
  <c r="I529" i="9" s="1"/>
  <c r="J530" i="11"/>
  <c r="E530" i="81"/>
  <c r="F530" i="81" s="1"/>
  <c r="G530" i="81" s="1"/>
  <c r="C531" i="81"/>
  <c r="D532" i="81"/>
  <c r="C532" i="9"/>
  <c r="D532" i="9" s="1"/>
  <c r="F530" i="9"/>
  <c r="E531" i="9"/>
  <c r="F531" i="9"/>
  <c r="G531" i="9" s="1"/>
  <c r="H531" i="9" s="1"/>
  <c r="F531" i="11"/>
  <c r="K536" i="81" l="1"/>
  <c r="M536" i="81" s="1"/>
  <c r="N536" i="81" s="1"/>
  <c r="O536" i="81" s="1"/>
  <c r="L537" i="81"/>
  <c r="G530" i="9"/>
  <c r="H530" i="9" s="1"/>
  <c r="I530" i="9" s="1"/>
  <c r="I531" i="11"/>
  <c r="J531" i="11" s="1"/>
  <c r="G531" i="11"/>
  <c r="H531" i="11" s="1"/>
  <c r="E531" i="81"/>
  <c r="F531" i="81" s="1"/>
  <c r="G531" i="81" s="1"/>
  <c r="C532" i="81"/>
  <c r="D533" i="81"/>
  <c r="F533" i="11"/>
  <c r="G533" i="11" s="1"/>
  <c r="H533" i="11" s="1"/>
  <c r="I531" i="9"/>
  <c r="C533" i="9"/>
  <c r="D533" i="9" s="1"/>
  <c r="E532" i="9"/>
  <c r="F532" i="9"/>
  <c r="G532" i="9" s="1"/>
  <c r="H532" i="9" s="1"/>
  <c r="I532" i="11"/>
  <c r="L538" i="81" l="1"/>
  <c r="K537" i="81"/>
  <c r="M537" i="81" s="1"/>
  <c r="N537" i="81" s="1"/>
  <c r="O537" i="81" s="1"/>
  <c r="J532" i="11"/>
  <c r="E532" i="81"/>
  <c r="F532" i="81" s="1"/>
  <c r="G532" i="81" s="1"/>
  <c r="C533" i="81"/>
  <c r="D534" i="81"/>
  <c r="F534" i="11"/>
  <c r="G534" i="11" s="1"/>
  <c r="H534" i="11" s="1"/>
  <c r="C534" i="9"/>
  <c r="D534" i="9" s="1"/>
  <c r="I532" i="9"/>
  <c r="E533" i="9"/>
  <c r="I533" i="11"/>
  <c r="K538" i="81" l="1"/>
  <c r="M538" i="81" s="1"/>
  <c r="N538" i="81" s="1"/>
  <c r="O538" i="81" s="1"/>
  <c r="L539" i="81"/>
  <c r="J533" i="11"/>
  <c r="E533" i="81"/>
  <c r="F533" i="81" s="1"/>
  <c r="G533" i="81" s="1"/>
  <c r="C534" i="81"/>
  <c r="D535" i="81"/>
  <c r="F533" i="9"/>
  <c r="C535" i="9"/>
  <c r="D535" i="9" s="1"/>
  <c r="E534" i="9"/>
  <c r="F534" i="9"/>
  <c r="G534" i="9" s="1"/>
  <c r="H534" i="9" s="1"/>
  <c r="I534" i="11"/>
  <c r="L540" i="81" l="1"/>
  <c r="K539" i="81"/>
  <c r="M539" i="81" s="1"/>
  <c r="N539" i="81" s="1"/>
  <c r="O539" i="81" s="1"/>
  <c r="G533" i="9"/>
  <c r="H533" i="9" s="1"/>
  <c r="I533" i="9" s="1"/>
  <c r="J534" i="11"/>
  <c r="E534" i="81"/>
  <c r="F534" i="81" s="1"/>
  <c r="G534" i="81" s="1"/>
  <c r="C535" i="81"/>
  <c r="D536" i="81"/>
  <c r="F535" i="11"/>
  <c r="G535" i="11" s="1"/>
  <c r="H535" i="11" s="1"/>
  <c r="I534" i="9"/>
  <c r="F535" i="9"/>
  <c r="G535" i="9" s="1"/>
  <c r="H535" i="9" s="1"/>
  <c r="E535" i="9"/>
  <c r="I535" i="11"/>
  <c r="F536" i="11"/>
  <c r="G536" i="11" s="1"/>
  <c r="H536" i="11" s="1"/>
  <c r="C536" i="9"/>
  <c r="D536" i="9" s="1"/>
  <c r="K540" i="81" l="1"/>
  <c r="M540" i="81" s="1"/>
  <c r="N540" i="81" s="1"/>
  <c r="O540" i="81" s="1"/>
  <c r="L541" i="81"/>
  <c r="J535" i="11"/>
  <c r="E535" i="81"/>
  <c r="F535" i="81" s="1"/>
  <c r="G535" i="81" s="1"/>
  <c r="C536" i="81"/>
  <c r="D537" i="81"/>
  <c r="I535" i="9"/>
  <c r="F536" i="9"/>
  <c r="G536" i="9" s="1"/>
  <c r="H536" i="9" s="1"/>
  <c r="E536" i="9"/>
  <c r="I536" i="11"/>
  <c r="F537" i="11"/>
  <c r="G537" i="11" s="1"/>
  <c r="H537" i="11" s="1"/>
  <c r="C537" i="9"/>
  <c r="D537" i="9" s="1"/>
  <c r="L542" i="81" l="1"/>
  <c r="K541" i="81"/>
  <c r="M541" i="81" s="1"/>
  <c r="N541" i="81" s="1"/>
  <c r="O541" i="81" s="1"/>
  <c r="J536" i="11"/>
  <c r="E536" i="81"/>
  <c r="F536" i="81" s="1"/>
  <c r="G536" i="81" s="1"/>
  <c r="C537" i="81"/>
  <c r="D538" i="81"/>
  <c r="I537" i="11"/>
  <c r="C538" i="9"/>
  <c r="D538" i="9" s="1"/>
  <c r="F538" i="11"/>
  <c r="G538" i="11" s="1"/>
  <c r="H538" i="11" s="1"/>
  <c r="E537" i="9"/>
  <c r="F537" i="9"/>
  <c r="G537" i="9" s="1"/>
  <c r="H537" i="9" s="1"/>
  <c r="I536" i="9"/>
  <c r="K542" i="81" l="1"/>
  <c r="M542" i="81" s="1"/>
  <c r="N542" i="81" s="1"/>
  <c r="O542" i="81" s="1"/>
  <c r="L543" i="81"/>
  <c r="J537" i="11"/>
  <c r="E537" i="81"/>
  <c r="F537" i="81" s="1"/>
  <c r="G537" i="81" s="1"/>
  <c r="C538" i="81"/>
  <c r="D539" i="81"/>
  <c r="I538" i="11"/>
  <c r="C539" i="9"/>
  <c r="D539" i="9" s="1"/>
  <c r="F539" i="11"/>
  <c r="G539" i="11" s="1"/>
  <c r="H539" i="11" s="1"/>
  <c r="I537" i="9"/>
  <c r="F538" i="9"/>
  <c r="G538" i="9" s="1"/>
  <c r="H538" i="9" s="1"/>
  <c r="E538" i="9"/>
  <c r="L544" i="81" l="1"/>
  <c r="K543" i="81"/>
  <c r="M543" i="81" s="1"/>
  <c r="N543" i="81" s="1"/>
  <c r="O543" i="81" s="1"/>
  <c r="J538" i="11"/>
  <c r="E538" i="81"/>
  <c r="F538" i="81" s="1"/>
  <c r="G538" i="81" s="1"/>
  <c r="C539" i="81"/>
  <c r="D540" i="81"/>
  <c r="I538" i="9"/>
  <c r="C540" i="9"/>
  <c r="D540" i="9" s="1"/>
  <c r="E539" i="9"/>
  <c r="F539" i="9"/>
  <c r="G539" i="9" s="1"/>
  <c r="H539" i="9" s="1"/>
  <c r="I539" i="11"/>
  <c r="F540" i="11"/>
  <c r="G540" i="11" s="1"/>
  <c r="H540" i="11" s="1"/>
  <c r="K544" i="81" l="1"/>
  <c r="M544" i="81" s="1"/>
  <c r="N544" i="81" s="1"/>
  <c r="O544" i="81" s="1"/>
  <c r="L545" i="81"/>
  <c r="J539" i="11"/>
  <c r="E539" i="81"/>
  <c r="F539" i="81" s="1"/>
  <c r="G539" i="81" s="1"/>
  <c r="C540" i="81"/>
  <c r="D541" i="81"/>
  <c r="E540" i="9"/>
  <c r="F540" i="9"/>
  <c r="G540" i="9" s="1"/>
  <c r="H540" i="9" s="1"/>
  <c r="I540" i="11"/>
  <c r="I539" i="9"/>
  <c r="C541" i="9"/>
  <c r="D541" i="9" s="1"/>
  <c r="L546" i="81" l="1"/>
  <c r="K545" i="81"/>
  <c r="M545" i="81" s="1"/>
  <c r="N545" i="81" s="1"/>
  <c r="O545" i="81" s="1"/>
  <c r="J540" i="11"/>
  <c r="E540" i="81"/>
  <c r="F540" i="81" s="1"/>
  <c r="G540" i="81" s="1"/>
  <c r="C541" i="81"/>
  <c r="D542" i="81"/>
  <c r="C542" i="9"/>
  <c r="D542" i="9" s="1"/>
  <c r="F541" i="9"/>
  <c r="G541" i="9" s="1"/>
  <c r="H541" i="9" s="1"/>
  <c r="E541" i="9"/>
  <c r="F541" i="11"/>
  <c r="G541" i="11" s="1"/>
  <c r="H541" i="11" s="1"/>
  <c r="F542" i="11"/>
  <c r="G542" i="11" s="1"/>
  <c r="H542" i="11" s="1"/>
  <c r="I541" i="11"/>
  <c r="I540" i="9"/>
  <c r="L547" i="81" l="1"/>
  <c r="K546" i="81"/>
  <c r="M546" i="81" s="1"/>
  <c r="N546" i="81" s="1"/>
  <c r="O546" i="81" s="1"/>
  <c r="J541" i="11"/>
  <c r="E541" i="81"/>
  <c r="F541" i="81" s="1"/>
  <c r="G541" i="81" s="1"/>
  <c r="C542" i="81"/>
  <c r="D543" i="81"/>
  <c r="I541" i="9"/>
  <c r="I542" i="11"/>
  <c r="C543" i="9"/>
  <c r="D543" i="9" s="1"/>
  <c r="E542" i="9"/>
  <c r="F543" i="11"/>
  <c r="G543" i="11" s="1"/>
  <c r="H543" i="11" s="1"/>
  <c r="K547" i="81" l="1"/>
  <c r="M547" i="81" s="1"/>
  <c r="N547" i="81" s="1"/>
  <c r="O547" i="81" s="1"/>
  <c r="L548" i="81"/>
  <c r="J542" i="11"/>
  <c r="E542" i="81"/>
  <c r="F542" i="81" s="1"/>
  <c r="G542" i="81" s="1"/>
  <c r="C543" i="81"/>
  <c r="D544" i="81"/>
  <c r="F544" i="11"/>
  <c r="G544" i="11" s="1"/>
  <c r="H544" i="11" s="1"/>
  <c r="F542" i="9"/>
  <c r="E543" i="9"/>
  <c r="F543" i="9"/>
  <c r="G543" i="9" s="1"/>
  <c r="H543" i="9" s="1"/>
  <c r="I543" i="11"/>
  <c r="C544" i="9"/>
  <c r="D544" i="9" s="1"/>
  <c r="K548" i="81" l="1"/>
  <c r="M548" i="81" s="1"/>
  <c r="N548" i="81" s="1"/>
  <c r="O548" i="81" s="1"/>
  <c r="L549" i="81"/>
  <c r="G542" i="9"/>
  <c r="H542" i="9" s="1"/>
  <c r="I542" i="9" s="1"/>
  <c r="J543" i="11"/>
  <c r="E543" i="81"/>
  <c r="F543" i="81" s="1"/>
  <c r="G543" i="81" s="1"/>
  <c r="C544" i="81"/>
  <c r="D545" i="81"/>
  <c r="E544" i="9"/>
  <c r="F544" i="9"/>
  <c r="G544" i="9" s="1"/>
  <c r="H544" i="9" s="1"/>
  <c r="I543" i="9"/>
  <c r="C545" i="9"/>
  <c r="D545" i="9" s="1"/>
  <c r="F545" i="11"/>
  <c r="G545" i="11" s="1"/>
  <c r="H545" i="11" s="1"/>
  <c r="I544" i="11"/>
  <c r="K549" i="81" l="1"/>
  <c r="M549" i="81" s="1"/>
  <c r="N549" i="81" s="1"/>
  <c r="O549" i="81" s="1"/>
  <c r="L550" i="81"/>
  <c r="J544" i="11"/>
  <c r="E544" i="81"/>
  <c r="F544" i="81" s="1"/>
  <c r="G544" i="81" s="1"/>
  <c r="C545" i="81"/>
  <c r="D546" i="81"/>
  <c r="C546" i="9"/>
  <c r="D546" i="9" s="1"/>
  <c r="E545" i="9"/>
  <c r="F545" i="9"/>
  <c r="G545" i="9" s="1"/>
  <c r="H545" i="9" s="1"/>
  <c r="F546" i="11"/>
  <c r="G546" i="11" s="1"/>
  <c r="H546" i="11" s="1"/>
  <c r="I545" i="11"/>
  <c r="I544" i="9"/>
  <c r="K550" i="81" l="1"/>
  <c r="M550" i="81" s="1"/>
  <c r="N550" i="81" s="1"/>
  <c r="O550" i="81" s="1"/>
  <c r="L551" i="81"/>
  <c r="J545" i="11"/>
  <c r="E545" i="81"/>
  <c r="F545" i="81" s="1"/>
  <c r="G545" i="81" s="1"/>
  <c r="C546" i="81"/>
  <c r="D547" i="81"/>
  <c r="I546" i="11"/>
  <c r="F547" i="11"/>
  <c r="G547" i="11" s="1"/>
  <c r="H547" i="11" s="1"/>
  <c r="C547" i="9"/>
  <c r="D547" i="9" s="1"/>
  <c r="I545" i="9"/>
  <c r="E546" i="9"/>
  <c r="F546" i="9"/>
  <c r="G546" i="9" s="1"/>
  <c r="H546" i="9" s="1"/>
  <c r="K551" i="81" l="1"/>
  <c r="M551" i="81" s="1"/>
  <c r="N551" i="81" s="1"/>
  <c r="O551" i="81" s="1"/>
  <c r="L552" i="81"/>
  <c r="J546" i="11"/>
  <c r="E546" i="81"/>
  <c r="F546" i="81" s="1"/>
  <c r="G546" i="81" s="1"/>
  <c r="C547" i="81"/>
  <c r="D548" i="81"/>
  <c r="I546" i="9"/>
  <c r="C548" i="9"/>
  <c r="D548" i="9" s="1"/>
  <c r="F547" i="9"/>
  <c r="G547" i="9" s="1"/>
  <c r="H547" i="9" s="1"/>
  <c r="E547" i="9"/>
  <c r="I547" i="11"/>
  <c r="L553" i="81" l="1"/>
  <c r="K552" i="81"/>
  <c r="M552" i="81" s="1"/>
  <c r="N552" i="81" s="1"/>
  <c r="O552" i="81" s="1"/>
  <c r="F549" i="11"/>
  <c r="G549" i="11" s="1"/>
  <c r="H549" i="11" s="1"/>
  <c r="J547" i="11"/>
  <c r="E547" i="81"/>
  <c r="F547" i="81" s="1"/>
  <c r="G547" i="81" s="1"/>
  <c r="C548" i="81"/>
  <c r="D549" i="81"/>
  <c r="C549" i="9"/>
  <c r="D549" i="9" s="1"/>
  <c r="F548" i="11"/>
  <c r="I547" i="9"/>
  <c r="F548" i="9"/>
  <c r="G548" i="9" s="1"/>
  <c r="H548" i="9" s="1"/>
  <c r="E548" i="9"/>
  <c r="K553" i="81" l="1"/>
  <c r="M553" i="81" s="1"/>
  <c r="N553" i="81" s="1"/>
  <c r="O553" i="81" s="1"/>
  <c r="L554" i="81"/>
  <c r="I548" i="11"/>
  <c r="J548" i="11" s="1"/>
  <c r="G548" i="11"/>
  <c r="H548" i="11" s="1"/>
  <c r="E548" i="81"/>
  <c r="F548" i="81" s="1"/>
  <c r="G548" i="81" s="1"/>
  <c r="C549" i="81"/>
  <c r="D550" i="81"/>
  <c r="E549" i="9"/>
  <c r="F549" i="9"/>
  <c r="G549" i="9" s="1"/>
  <c r="H549" i="9" s="1"/>
  <c r="I549" i="11"/>
  <c r="I548" i="9"/>
  <c r="F550" i="11"/>
  <c r="G550" i="11" s="1"/>
  <c r="H550" i="11" s="1"/>
  <c r="C550" i="9"/>
  <c r="D550" i="9" s="1"/>
  <c r="L555" i="81" l="1"/>
  <c r="K554" i="81"/>
  <c r="M554" i="81" s="1"/>
  <c r="N554" i="81" s="1"/>
  <c r="O554" i="81" s="1"/>
  <c r="J549" i="11"/>
  <c r="E549" i="81"/>
  <c r="F549" i="81" s="1"/>
  <c r="G549" i="81" s="1"/>
  <c r="C550" i="81"/>
  <c r="D551" i="81"/>
  <c r="C551" i="9"/>
  <c r="D551" i="9" s="1"/>
  <c r="F551" i="11"/>
  <c r="G551" i="11" s="1"/>
  <c r="H551" i="11" s="1"/>
  <c r="E550" i="9"/>
  <c r="I550" i="11"/>
  <c r="I549" i="9"/>
  <c r="K555" i="81" l="1"/>
  <c r="M555" i="81" s="1"/>
  <c r="N555" i="81" s="1"/>
  <c r="O555" i="81" s="1"/>
  <c r="L556" i="81"/>
  <c r="J550" i="11"/>
  <c r="E550" i="81"/>
  <c r="F550" i="81" s="1"/>
  <c r="G550" i="81" s="1"/>
  <c r="C551" i="81"/>
  <c r="D552" i="81"/>
  <c r="C552" i="9"/>
  <c r="D552" i="9" s="1"/>
  <c r="E551" i="9"/>
  <c r="I551" i="11"/>
  <c r="F550" i="9"/>
  <c r="K556" i="81" l="1"/>
  <c r="M556" i="81" s="1"/>
  <c r="N556" i="81" s="1"/>
  <c r="O556" i="81" s="1"/>
  <c r="L557" i="81"/>
  <c r="G550" i="9"/>
  <c r="H550" i="9" s="1"/>
  <c r="I550" i="9" s="1"/>
  <c r="J551" i="11"/>
  <c r="E551" i="81"/>
  <c r="F551" i="81" s="1"/>
  <c r="G551" i="81" s="1"/>
  <c r="C552" i="81"/>
  <c r="D553" i="81"/>
  <c r="C553" i="9"/>
  <c r="D553" i="9" s="1"/>
  <c r="E552" i="9"/>
  <c r="F552" i="11"/>
  <c r="F551" i="9"/>
  <c r="K557" i="81" l="1"/>
  <c r="M557" i="81" s="1"/>
  <c r="N557" i="81" s="1"/>
  <c r="O557" i="81" s="1"/>
  <c r="L558" i="81"/>
  <c r="G551" i="9"/>
  <c r="H551" i="9" s="1"/>
  <c r="I551" i="9" s="1"/>
  <c r="I552" i="11"/>
  <c r="J552" i="11" s="1"/>
  <c r="G552" i="11"/>
  <c r="H552" i="11" s="1"/>
  <c r="E552" i="81"/>
  <c r="F552" i="81" s="1"/>
  <c r="G552" i="81" s="1"/>
  <c r="C553" i="81"/>
  <c r="D554" i="81"/>
  <c r="F552" i="9"/>
  <c r="F554" i="11"/>
  <c r="G554" i="11" s="1"/>
  <c r="H554" i="11" s="1"/>
  <c r="C554" i="9"/>
  <c r="D554" i="9" s="1"/>
  <c r="F553" i="11"/>
  <c r="E553" i="9"/>
  <c r="K558" i="81" l="1"/>
  <c r="M558" i="81" s="1"/>
  <c r="N558" i="81" s="1"/>
  <c r="O558" i="81" s="1"/>
  <c r="L559" i="81"/>
  <c r="G552" i="9"/>
  <c r="H552" i="9" s="1"/>
  <c r="I552" i="9" s="1"/>
  <c r="I553" i="11"/>
  <c r="J553" i="11" s="1"/>
  <c r="G553" i="11"/>
  <c r="H553" i="11" s="1"/>
  <c r="E553" i="81"/>
  <c r="F553" i="81" s="1"/>
  <c r="G553" i="81" s="1"/>
  <c r="C554" i="81"/>
  <c r="D555" i="81"/>
  <c r="E554" i="9"/>
  <c r="F554" i="9"/>
  <c r="G554" i="9" s="1"/>
  <c r="H554" i="9" s="1"/>
  <c r="F553" i="9"/>
  <c r="C555" i="9"/>
  <c r="D555" i="9" s="1"/>
  <c r="I554" i="11"/>
  <c r="K559" i="81" l="1"/>
  <c r="M559" i="81" s="1"/>
  <c r="N559" i="81" s="1"/>
  <c r="O559" i="81" s="1"/>
  <c r="L560" i="81"/>
  <c r="G553" i="9"/>
  <c r="H553" i="9" s="1"/>
  <c r="I553" i="9" s="1"/>
  <c r="J554" i="11"/>
  <c r="E554" i="81"/>
  <c r="F554" i="81" s="1"/>
  <c r="G554" i="81" s="1"/>
  <c r="C555" i="81"/>
  <c r="D556" i="81"/>
  <c r="E555" i="9"/>
  <c r="I554" i="9"/>
  <c r="F556" i="11"/>
  <c r="G556" i="11" s="1"/>
  <c r="H556" i="11" s="1"/>
  <c r="C556" i="9"/>
  <c r="D556" i="9" s="1"/>
  <c r="F555" i="11"/>
  <c r="L561" i="81" l="1"/>
  <c r="K560" i="81"/>
  <c r="M560" i="81" s="1"/>
  <c r="N560" i="81" s="1"/>
  <c r="O560" i="81" s="1"/>
  <c r="I555" i="11"/>
  <c r="G555" i="11"/>
  <c r="H555" i="11" s="1"/>
  <c r="E555" i="81"/>
  <c r="F555" i="81" s="1"/>
  <c r="G555" i="81" s="1"/>
  <c r="C556" i="81"/>
  <c r="D557" i="81"/>
  <c r="C557" i="9"/>
  <c r="D557" i="9" s="1"/>
  <c r="I556" i="11"/>
  <c r="F555" i="9"/>
  <c r="E556" i="9"/>
  <c r="F557" i="11"/>
  <c r="G557" i="11" s="1"/>
  <c r="H557" i="11" s="1"/>
  <c r="K561" i="81" l="1"/>
  <c r="M561" i="81" s="1"/>
  <c r="N561" i="81" s="1"/>
  <c r="O561" i="81" s="1"/>
  <c r="L562" i="81"/>
  <c r="J555" i="11"/>
  <c r="G555" i="9"/>
  <c r="H555" i="9" s="1"/>
  <c r="I555" i="9" s="1"/>
  <c r="J556" i="11"/>
  <c r="E556" i="81"/>
  <c r="F556" i="81" s="1"/>
  <c r="G556" i="81" s="1"/>
  <c r="C557" i="81"/>
  <c r="D558" i="81"/>
  <c r="C558" i="9"/>
  <c r="D558" i="9" s="1"/>
  <c r="E557" i="9"/>
  <c r="F557" i="9"/>
  <c r="G557" i="9" s="1"/>
  <c r="H557" i="9" s="1"/>
  <c r="F556" i="9"/>
  <c r="I557" i="11"/>
  <c r="L563" i="81" l="1"/>
  <c r="K562" i="81"/>
  <c r="M562" i="81" s="1"/>
  <c r="N562" i="81" s="1"/>
  <c r="O562" i="81" s="1"/>
  <c r="G556" i="9"/>
  <c r="H556" i="9" s="1"/>
  <c r="I556" i="9" s="1"/>
  <c r="J557" i="11"/>
  <c r="E557" i="81"/>
  <c r="F557" i="81" s="1"/>
  <c r="G557" i="81" s="1"/>
  <c r="C558" i="81"/>
  <c r="D559" i="81"/>
  <c r="F559" i="11"/>
  <c r="G559" i="11" s="1"/>
  <c r="H559" i="11" s="1"/>
  <c r="C559" i="9"/>
  <c r="D559" i="9" s="1"/>
  <c r="F558" i="11"/>
  <c r="I557" i="9"/>
  <c r="F558" i="9"/>
  <c r="G558" i="9" s="1"/>
  <c r="H558" i="9" s="1"/>
  <c r="E558" i="9"/>
  <c r="K563" i="81" l="1"/>
  <c r="M563" i="81" s="1"/>
  <c r="N563" i="81" s="1"/>
  <c r="O563" i="81" s="1"/>
  <c r="L564" i="81"/>
  <c r="I558" i="11"/>
  <c r="J558" i="11" s="1"/>
  <c r="G558" i="11"/>
  <c r="H558" i="11" s="1"/>
  <c r="E558" i="81"/>
  <c r="F558" i="81" s="1"/>
  <c r="G558" i="81" s="1"/>
  <c r="C559" i="81"/>
  <c r="D560" i="81"/>
  <c r="I558" i="9"/>
  <c r="F559" i="9"/>
  <c r="G559" i="9" s="1"/>
  <c r="H559" i="9" s="1"/>
  <c r="E559" i="9"/>
  <c r="F560" i="11"/>
  <c r="G560" i="11" s="1"/>
  <c r="H560" i="11" s="1"/>
  <c r="I559" i="11"/>
  <c r="C560" i="9"/>
  <c r="D560" i="9" s="1"/>
  <c r="K564" i="81" l="1"/>
  <c r="M564" i="81" s="1"/>
  <c r="N564" i="81" s="1"/>
  <c r="O564" i="81" s="1"/>
  <c r="L565" i="81"/>
  <c r="J559" i="11"/>
  <c r="E559" i="81"/>
  <c r="F559" i="81" s="1"/>
  <c r="G559" i="81" s="1"/>
  <c r="C560" i="81"/>
  <c r="D561" i="81"/>
  <c r="E560" i="9"/>
  <c r="F560" i="9"/>
  <c r="G560" i="9" s="1"/>
  <c r="H560" i="9" s="1"/>
  <c r="I560" i="11"/>
  <c r="C561" i="9"/>
  <c r="D561" i="9" s="1"/>
  <c r="I559" i="9"/>
  <c r="K565" i="81" l="1"/>
  <c r="M565" i="81" s="1"/>
  <c r="N565" i="81" s="1"/>
  <c r="O565" i="81" s="1"/>
  <c r="L566" i="81"/>
  <c r="J560" i="11"/>
  <c r="E560" i="81"/>
  <c r="F560" i="81" s="1"/>
  <c r="G560" i="81" s="1"/>
  <c r="C561" i="81"/>
  <c r="D562" i="81"/>
  <c r="E561" i="9"/>
  <c r="F561" i="9"/>
  <c r="G561" i="9" s="1"/>
  <c r="H561" i="9" s="1"/>
  <c r="F562" i="11"/>
  <c r="G562" i="11" s="1"/>
  <c r="H562" i="11" s="1"/>
  <c r="C562" i="9"/>
  <c r="D562" i="9" s="1"/>
  <c r="F561" i="11"/>
  <c r="I560" i="9"/>
  <c r="K566" i="81" l="1"/>
  <c r="M566" i="81" s="1"/>
  <c r="N566" i="81" s="1"/>
  <c r="O566" i="81" s="1"/>
  <c r="L567" i="81"/>
  <c r="I561" i="11"/>
  <c r="J561" i="11" s="1"/>
  <c r="G561" i="11"/>
  <c r="H561" i="11" s="1"/>
  <c r="E561" i="81"/>
  <c r="F561" i="81" s="1"/>
  <c r="G561" i="81" s="1"/>
  <c r="C562" i="81"/>
  <c r="D563" i="81"/>
  <c r="F563" i="11"/>
  <c r="G563" i="11" s="1"/>
  <c r="H563" i="11" s="1"/>
  <c r="I562" i="11"/>
  <c r="I561" i="9"/>
  <c r="C563" i="9"/>
  <c r="D563" i="9" s="1"/>
  <c r="E562" i="9"/>
  <c r="K567" i="81" l="1"/>
  <c r="M567" i="81" s="1"/>
  <c r="N567" i="81" s="1"/>
  <c r="O567" i="81" s="1"/>
  <c r="L568" i="81"/>
  <c r="J562" i="11"/>
  <c r="E562" i="81"/>
  <c r="F562" i="81" s="1"/>
  <c r="G562" i="81" s="1"/>
  <c r="C563" i="81"/>
  <c r="D564" i="81"/>
  <c r="C564" i="9"/>
  <c r="D564" i="9" s="1"/>
  <c r="F562" i="9"/>
  <c r="E563" i="9"/>
  <c r="I563" i="11"/>
  <c r="L569" i="81" l="1"/>
  <c r="K568" i="81"/>
  <c r="M568" i="81" s="1"/>
  <c r="N568" i="81" s="1"/>
  <c r="O568" i="81" s="1"/>
  <c r="G562" i="9"/>
  <c r="H562" i="9" s="1"/>
  <c r="I562" i="9" s="1"/>
  <c r="J563" i="11"/>
  <c r="E563" i="81"/>
  <c r="F563" i="81" s="1"/>
  <c r="G563" i="81" s="1"/>
  <c r="C564" i="81"/>
  <c r="D565" i="81"/>
  <c r="F565" i="11"/>
  <c r="G565" i="11" s="1"/>
  <c r="H565" i="11" s="1"/>
  <c r="C565" i="9"/>
  <c r="D565" i="9" s="1"/>
  <c r="E564" i="9"/>
  <c r="F564" i="9"/>
  <c r="G564" i="9" s="1"/>
  <c r="H564" i="9" s="1"/>
  <c r="F563" i="9"/>
  <c r="F564" i="11"/>
  <c r="K569" i="81" l="1"/>
  <c r="M569" i="81" s="1"/>
  <c r="N569" i="81" s="1"/>
  <c r="O569" i="81" s="1"/>
  <c r="L570" i="81"/>
  <c r="G563" i="9"/>
  <c r="H563" i="9" s="1"/>
  <c r="I563" i="9" s="1"/>
  <c r="I564" i="11"/>
  <c r="J564" i="11" s="1"/>
  <c r="G564" i="11"/>
  <c r="H564" i="11" s="1"/>
  <c r="E564" i="81"/>
  <c r="F564" i="81" s="1"/>
  <c r="G564" i="81" s="1"/>
  <c r="C565" i="81"/>
  <c r="D566" i="81"/>
  <c r="C566" i="9"/>
  <c r="D566" i="9" s="1"/>
  <c r="I564" i="9"/>
  <c r="E565" i="9"/>
  <c r="I565" i="11"/>
  <c r="L571" i="81" l="1"/>
  <c r="K570" i="81"/>
  <c r="M570" i="81" s="1"/>
  <c r="N570" i="81" s="1"/>
  <c r="O570" i="81" s="1"/>
  <c r="J565" i="11"/>
  <c r="E565" i="81"/>
  <c r="F565" i="81" s="1"/>
  <c r="G565" i="81" s="1"/>
  <c r="C566" i="81"/>
  <c r="D567" i="81"/>
  <c r="F567" i="11"/>
  <c r="G567" i="11" s="1"/>
  <c r="H567" i="11" s="1"/>
  <c r="F565" i="9"/>
  <c r="C567" i="9"/>
  <c r="D567" i="9" s="1"/>
  <c r="F566" i="11"/>
  <c r="E566" i="9"/>
  <c r="F566" i="9"/>
  <c r="G566" i="9" s="1"/>
  <c r="H566" i="9" s="1"/>
  <c r="K571" i="81" l="1"/>
  <c r="M571" i="81" s="1"/>
  <c r="N571" i="81" s="1"/>
  <c r="O571" i="81" s="1"/>
  <c r="L572" i="81"/>
  <c r="I566" i="11"/>
  <c r="J566" i="11" s="1"/>
  <c r="G566" i="11"/>
  <c r="H566" i="11" s="1"/>
  <c r="G565" i="9"/>
  <c r="H565" i="9" s="1"/>
  <c r="I565" i="9" s="1"/>
  <c r="E566" i="81"/>
  <c r="F566" i="81" s="1"/>
  <c r="G566" i="81" s="1"/>
  <c r="C567" i="81"/>
  <c r="D568" i="81"/>
  <c r="C568" i="9"/>
  <c r="D568" i="9" s="1"/>
  <c r="I567" i="11"/>
  <c r="I566" i="9"/>
  <c r="E567" i="9"/>
  <c r="F567" i="9"/>
  <c r="G567" i="9" s="1"/>
  <c r="H567" i="9" s="1"/>
  <c r="L573" i="81" l="1"/>
  <c r="K572" i="81"/>
  <c r="M572" i="81" s="1"/>
  <c r="N572" i="81" s="1"/>
  <c r="O572" i="81" s="1"/>
  <c r="J567" i="11"/>
  <c r="E567" i="81"/>
  <c r="F567" i="81" s="1"/>
  <c r="G567" i="81" s="1"/>
  <c r="C568" i="81"/>
  <c r="D569" i="81"/>
  <c r="C569" i="9"/>
  <c r="D569" i="9" s="1"/>
  <c r="I567" i="9"/>
  <c r="E568" i="9"/>
  <c r="F568" i="9"/>
  <c r="G568" i="9" s="1"/>
  <c r="H568" i="9" s="1"/>
  <c r="F568" i="11"/>
  <c r="K573" i="81" l="1"/>
  <c r="M573" i="81" s="1"/>
  <c r="N573" i="81" s="1"/>
  <c r="O573" i="81" s="1"/>
  <c r="L574" i="81"/>
  <c r="I568" i="11"/>
  <c r="G568" i="11"/>
  <c r="H568" i="11" s="1"/>
  <c r="E568" i="81"/>
  <c r="F568" i="81" s="1"/>
  <c r="G568" i="81" s="1"/>
  <c r="C569" i="81"/>
  <c r="D570" i="81"/>
  <c r="E569" i="9"/>
  <c r="I568" i="9"/>
  <c r="F570" i="11"/>
  <c r="G570" i="11" s="1"/>
  <c r="H570" i="11" s="1"/>
  <c r="F569" i="11"/>
  <c r="C570" i="9"/>
  <c r="D570" i="9" s="1"/>
  <c r="K574" i="81" l="1"/>
  <c r="M574" i="81" s="1"/>
  <c r="N574" i="81" s="1"/>
  <c r="O574" i="81" s="1"/>
  <c r="L575" i="81"/>
  <c r="J568" i="11"/>
  <c r="I569" i="11"/>
  <c r="J569" i="11" s="1"/>
  <c r="G569" i="11"/>
  <c r="H569" i="11" s="1"/>
  <c r="E569" i="81"/>
  <c r="F569" i="81" s="1"/>
  <c r="G569" i="81" s="1"/>
  <c r="C570" i="81"/>
  <c r="D571" i="81"/>
  <c r="E570" i="9"/>
  <c r="F570" i="9"/>
  <c r="G570" i="9" s="1"/>
  <c r="H570" i="9" s="1"/>
  <c r="I570" i="11"/>
  <c r="C571" i="9"/>
  <c r="D571" i="9" s="1"/>
  <c r="F569" i="9"/>
  <c r="K575" i="81" l="1"/>
  <c r="M575" i="81" s="1"/>
  <c r="N575" i="81" s="1"/>
  <c r="O575" i="81" s="1"/>
  <c r="L576" i="81"/>
  <c r="F572" i="11"/>
  <c r="G572" i="11" s="1"/>
  <c r="H572" i="11" s="1"/>
  <c r="G569" i="9"/>
  <c r="H569" i="9" s="1"/>
  <c r="I569" i="9" s="1"/>
  <c r="J570" i="11"/>
  <c r="E570" i="81"/>
  <c r="F570" i="81" s="1"/>
  <c r="G570" i="81" s="1"/>
  <c r="C571" i="81"/>
  <c r="D572" i="81"/>
  <c r="F571" i="11"/>
  <c r="G571" i="11" s="1"/>
  <c r="H571" i="11" s="1"/>
  <c r="I570" i="9"/>
  <c r="I571" i="11"/>
  <c r="C572" i="9"/>
  <c r="D572" i="9" s="1"/>
  <c r="E571" i="9"/>
  <c r="L577" i="81" l="1"/>
  <c r="K576" i="81"/>
  <c r="M576" i="81" s="1"/>
  <c r="N576" i="81" s="1"/>
  <c r="O576" i="81" s="1"/>
  <c r="J571" i="11"/>
  <c r="E571" i="81"/>
  <c r="F571" i="81" s="1"/>
  <c r="G571" i="81" s="1"/>
  <c r="C572" i="81"/>
  <c r="D573" i="81"/>
  <c r="I572" i="11"/>
  <c r="F571" i="9"/>
  <c r="C573" i="9"/>
  <c r="D573" i="9" s="1"/>
  <c r="E572" i="9"/>
  <c r="F572" i="9"/>
  <c r="G572" i="9" s="1"/>
  <c r="H572" i="9" s="1"/>
  <c r="F573" i="11"/>
  <c r="G573" i="11" s="1"/>
  <c r="H573" i="11" s="1"/>
  <c r="K577" i="81" l="1"/>
  <c r="M577" i="81" s="1"/>
  <c r="N577" i="81" s="1"/>
  <c r="O577" i="81" s="1"/>
  <c r="L578" i="81"/>
  <c r="G571" i="9"/>
  <c r="H571" i="9" s="1"/>
  <c r="I571" i="9" s="1"/>
  <c r="J572" i="11"/>
  <c r="E572" i="81"/>
  <c r="F572" i="81" s="1"/>
  <c r="G572" i="81" s="1"/>
  <c r="C573" i="81"/>
  <c r="D574" i="81"/>
  <c r="F574" i="11"/>
  <c r="G574" i="11" s="1"/>
  <c r="H574" i="11" s="1"/>
  <c r="I573" i="11"/>
  <c r="E573" i="9"/>
  <c r="F573" i="9"/>
  <c r="G573" i="9" s="1"/>
  <c r="H573" i="9" s="1"/>
  <c r="C574" i="9"/>
  <c r="D574" i="9" s="1"/>
  <c r="I572" i="9"/>
  <c r="L579" i="81" l="1"/>
  <c r="K578" i="81"/>
  <c r="M578" i="81" s="1"/>
  <c r="N578" i="81" s="1"/>
  <c r="O578" i="81" s="1"/>
  <c r="J573" i="11"/>
  <c r="E573" i="81"/>
  <c r="F573" i="81" s="1"/>
  <c r="G573" i="81" s="1"/>
  <c r="C574" i="81"/>
  <c r="D575" i="81"/>
  <c r="F575" i="11"/>
  <c r="G575" i="11" s="1"/>
  <c r="H575" i="11" s="1"/>
  <c r="C575" i="9"/>
  <c r="D575" i="9" s="1"/>
  <c r="I573" i="9"/>
  <c r="E574" i="9"/>
  <c r="I574" i="11"/>
  <c r="K579" i="81" l="1"/>
  <c r="M579" i="81" s="1"/>
  <c r="N579" i="81" s="1"/>
  <c r="O579" i="81" s="1"/>
  <c r="L580" i="81"/>
  <c r="J574" i="11"/>
  <c r="E574" i="81"/>
  <c r="F574" i="81" s="1"/>
  <c r="G574" i="81" s="1"/>
  <c r="C575" i="81"/>
  <c r="D576" i="81"/>
  <c r="F576" i="11"/>
  <c r="G576" i="11" s="1"/>
  <c r="H576" i="11" s="1"/>
  <c r="E575" i="9"/>
  <c r="F575" i="9"/>
  <c r="G575" i="9" s="1"/>
  <c r="H575" i="9" s="1"/>
  <c r="F574" i="9"/>
  <c r="C576" i="9"/>
  <c r="D576" i="9" s="1"/>
  <c r="I575" i="11"/>
  <c r="L581" i="81" l="1"/>
  <c r="K580" i="81"/>
  <c r="M580" i="81" s="1"/>
  <c r="N580" i="81" s="1"/>
  <c r="O580" i="81" s="1"/>
  <c r="G574" i="9"/>
  <c r="H574" i="9" s="1"/>
  <c r="I574" i="9" s="1"/>
  <c r="J575" i="11"/>
  <c r="E575" i="81"/>
  <c r="F575" i="81" s="1"/>
  <c r="G575" i="81" s="1"/>
  <c r="C576" i="81"/>
  <c r="D577" i="81"/>
  <c r="C577" i="9"/>
  <c r="D577" i="9" s="1"/>
  <c r="F576" i="9"/>
  <c r="G576" i="9" s="1"/>
  <c r="H576" i="9" s="1"/>
  <c r="E576" i="9"/>
  <c r="F577" i="11"/>
  <c r="G577" i="11" s="1"/>
  <c r="H577" i="11" s="1"/>
  <c r="I575" i="9"/>
  <c r="I576" i="11"/>
  <c r="K581" i="81" l="1"/>
  <c r="M581" i="81" s="1"/>
  <c r="N581" i="81" s="1"/>
  <c r="O581" i="81" s="1"/>
  <c r="L582" i="81"/>
  <c r="J576" i="11"/>
  <c r="E576" i="81"/>
  <c r="F576" i="81" s="1"/>
  <c r="G576" i="81" s="1"/>
  <c r="C577" i="81"/>
  <c r="D578" i="81"/>
  <c r="C578" i="9"/>
  <c r="D578" i="9" s="1"/>
  <c r="I577" i="11"/>
  <c r="F577" i="9"/>
  <c r="G577" i="9" s="1"/>
  <c r="H577" i="9" s="1"/>
  <c r="E577" i="9"/>
  <c r="I576" i="9"/>
  <c r="F578" i="11"/>
  <c r="G578" i="11" s="1"/>
  <c r="H578" i="11" s="1"/>
  <c r="L583" i="81" l="1"/>
  <c r="K582" i="81"/>
  <c r="M582" i="81" s="1"/>
  <c r="N582" i="81" s="1"/>
  <c r="O582" i="81" s="1"/>
  <c r="J577" i="11"/>
  <c r="E577" i="81"/>
  <c r="F577" i="81" s="1"/>
  <c r="G577" i="81" s="1"/>
  <c r="C578" i="81"/>
  <c r="D579" i="81"/>
  <c r="E578" i="9"/>
  <c r="I578" i="11"/>
  <c r="I577" i="9"/>
  <c r="C579" i="9"/>
  <c r="D579" i="9" s="1"/>
  <c r="K583" i="81" l="1"/>
  <c r="M583" i="81" s="1"/>
  <c r="N583" i="81" s="1"/>
  <c r="O583" i="81" s="1"/>
  <c r="L584" i="81"/>
  <c r="F580" i="11"/>
  <c r="G580" i="11" s="1"/>
  <c r="H580" i="11" s="1"/>
  <c r="J578" i="11"/>
  <c r="E578" i="81"/>
  <c r="F578" i="81" s="1"/>
  <c r="G578" i="81" s="1"/>
  <c r="C579" i="81"/>
  <c r="D580" i="81"/>
  <c r="C580" i="9"/>
  <c r="D580" i="9" s="1"/>
  <c r="F579" i="11"/>
  <c r="G579" i="11" s="1"/>
  <c r="H579" i="11" s="1"/>
  <c r="I579" i="11"/>
  <c r="E579" i="9"/>
  <c r="F578" i="9"/>
  <c r="L585" i="81" l="1"/>
  <c r="K584" i="81"/>
  <c r="M584" i="81" s="1"/>
  <c r="N584" i="81" s="1"/>
  <c r="O584" i="81" s="1"/>
  <c r="G578" i="9"/>
  <c r="H578" i="9" s="1"/>
  <c r="I578" i="9" s="1"/>
  <c r="J579" i="11"/>
  <c r="E579" i="81"/>
  <c r="F579" i="81" s="1"/>
  <c r="G579" i="81" s="1"/>
  <c r="C580" i="81"/>
  <c r="D581" i="81"/>
  <c r="F581" i="11"/>
  <c r="G581" i="11" s="1"/>
  <c r="H581" i="11" s="1"/>
  <c r="F579" i="9"/>
  <c r="C581" i="9"/>
  <c r="D581" i="9" s="1"/>
  <c r="I580" i="11"/>
  <c r="E580" i="9"/>
  <c r="K585" i="81" l="1"/>
  <c r="M585" i="81" s="1"/>
  <c r="N585" i="81" s="1"/>
  <c r="O585" i="81" s="1"/>
  <c r="L586" i="81"/>
  <c r="G579" i="9"/>
  <c r="H579" i="9" s="1"/>
  <c r="I579" i="9" s="1"/>
  <c r="J580" i="11"/>
  <c r="E580" i="81"/>
  <c r="F580" i="81" s="1"/>
  <c r="G580" i="81" s="1"/>
  <c r="C581" i="81"/>
  <c r="D582" i="81"/>
  <c r="C582" i="9"/>
  <c r="D582" i="9" s="1"/>
  <c r="I581" i="11"/>
  <c r="E581" i="9"/>
  <c r="F581" i="9"/>
  <c r="G581" i="9" s="1"/>
  <c r="H581" i="9" s="1"/>
  <c r="F580" i="9"/>
  <c r="F582" i="11"/>
  <c r="G582" i="11" s="1"/>
  <c r="H582" i="11" s="1"/>
  <c r="L587" i="81" l="1"/>
  <c r="K586" i="81"/>
  <c r="M586" i="81" s="1"/>
  <c r="N586" i="81" s="1"/>
  <c r="O586" i="81" s="1"/>
  <c r="G580" i="9"/>
  <c r="H580" i="9" s="1"/>
  <c r="I580" i="9" s="1"/>
  <c r="J581" i="11"/>
  <c r="E581" i="81"/>
  <c r="F581" i="81" s="1"/>
  <c r="G581" i="81" s="1"/>
  <c r="C582" i="81"/>
  <c r="D583" i="81"/>
  <c r="I581" i="9"/>
  <c r="F582" i="9"/>
  <c r="G582" i="9" s="1"/>
  <c r="H582" i="9" s="1"/>
  <c r="E582" i="9"/>
  <c r="I582" i="11"/>
  <c r="F583" i="11"/>
  <c r="G583" i="11" s="1"/>
  <c r="H583" i="11" s="1"/>
  <c r="C583" i="9"/>
  <c r="D583" i="9" s="1"/>
  <c r="K587" i="81" l="1"/>
  <c r="M587" i="81" s="1"/>
  <c r="N587" i="81" s="1"/>
  <c r="O587" i="81" s="1"/>
  <c r="L588" i="81"/>
  <c r="J582" i="11"/>
  <c r="E582" i="81"/>
  <c r="F582" i="81" s="1"/>
  <c r="G582" i="81" s="1"/>
  <c r="C583" i="81"/>
  <c r="D584" i="81"/>
  <c r="C584" i="9"/>
  <c r="D584" i="9" s="1"/>
  <c r="F583" i="9"/>
  <c r="G583" i="9" s="1"/>
  <c r="H583" i="9" s="1"/>
  <c r="E583" i="9"/>
  <c r="I583" i="11"/>
  <c r="I582" i="9"/>
  <c r="F584" i="11"/>
  <c r="G584" i="11" s="1"/>
  <c r="H584" i="11" s="1"/>
  <c r="L589" i="81" l="1"/>
  <c r="K588" i="81"/>
  <c r="M588" i="81" s="1"/>
  <c r="N588" i="81" s="1"/>
  <c r="O588" i="81" s="1"/>
  <c r="J583" i="11"/>
  <c r="E583" i="81"/>
  <c r="F583" i="81" s="1"/>
  <c r="G583" i="81" s="1"/>
  <c r="C584" i="81"/>
  <c r="D585" i="81"/>
  <c r="C585" i="9"/>
  <c r="D585" i="9" s="1"/>
  <c r="F584" i="9"/>
  <c r="G584" i="9" s="1"/>
  <c r="H584" i="9" s="1"/>
  <c r="E584" i="9"/>
  <c r="I584" i="11"/>
  <c r="I583" i="9"/>
  <c r="K589" i="81" l="1"/>
  <c r="M589" i="81" s="1"/>
  <c r="N589" i="81" s="1"/>
  <c r="O589" i="81" s="1"/>
  <c r="L590" i="81"/>
  <c r="J584" i="11"/>
  <c r="E584" i="81"/>
  <c r="F584" i="81" s="1"/>
  <c r="G584" i="81" s="1"/>
  <c r="C585" i="81"/>
  <c r="D586" i="81"/>
  <c r="C586" i="9"/>
  <c r="D586" i="9" s="1"/>
  <c r="F585" i="11"/>
  <c r="I584" i="9"/>
  <c r="E585" i="9"/>
  <c r="F585" i="9"/>
  <c r="G585" i="9" s="1"/>
  <c r="H585" i="9" s="1"/>
  <c r="K590" i="81" l="1"/>
  <c r="M590" i="81" s="1"/>
  <c r="N590" i="81" s="1"/>
  <c r="O590" i="81" s="1"/>
  <c r="L591" i="81"/>
  <c r="I585" i="11"/>
  <c r="J585" i="11" s="1"/>
  <c r="G585" i="11"/>
  <c r="H585" i="11" s="1"/>
  <c r="E585" i="81"/>
  <c r="F585" i="81" s="1"/>
  <c r="G585" i="81" s="1"/>
  <c r="C586" i="81"/>
  <c r="D587" i="81"/>
  <c r="C587" i="9"/>
  <c r="D587" i="9" s="1"/>
  <c r="I585" i="9"/>
  <c r="F586" i="9"/>
  <c r="G586" i="9" s="1"/>
  <c r="H586" i="9" s="1"/>
  <c r="E586" i="9"/>
  <c r="F587" i="11"/>
  <c r="G587" i="11" s="1"/>
  <c r="H587" i="11" s="1"/>
  <c r="F586" i="11"/>
  <c r="K591" i="81" l="1"/>
  <c r="M591" i="81" s="1"/>
  <c r="N591" i="81" s="1"/>
  <c r="O591" i="81" s="1"/>
  <c r="L592" i="81"/>
  <c r="I586" i="11"/>
  <c r="J586" i="11" s="1"/>
  <c r="G586" i="11"/>
  <c r="H586" i="11" s="1"/>
  <c r="E586" i="81"/>
  <c r="F586" i="81" s="1"/>
  <c r="G586" i="81" s="1"/>
  <c r="C587" i="81"/>
  <c r="D588" i="81"/>
  <c r="I587" i="11"/>
  <c r="C588" i="9"/>
  <c r="D588" i="9" s="1"/>
  <c r="I586" i="9"/>
  <c r="E587" i="9"/>
  <c r="F587" i="9"/>
  <c r="G587" i="9" s="1"/>
  <c r="H587" i="9" s="1"/>
  <c r="L593" i="81" l="1"/>
  <c r="K592" i="81"/>
  <c r="M592" i="81" s="1"/>
  <c r="N592" i="81" s="1"/>
  <c r="O592" i="81" s="1"/>
  <c r="J587" i="11"/>
  <c r="E587" i="81"/>
  <c r="F587" i="81" s="1"/>
  <c r="G587" i="81" s="1"/>
  <c r="C588" i="81"/>
  <c r="D589" i="81"/>
  <c r="F589" i="11"/>
  <c r="G589" i="11" s="1"/>
  <c r="H589" i="11" s="1"/>
  <c r="C589" i="9"/>
  <c r="D589" i="9" s="1"/>
  <c r="I587" i="9"/>
  <c r="E588" i="9"/>
  <c r="F588" i="9"/>
  <c r="G588" i="9" s="1"/>
  <c r="H588" i="9" s="1"/>
  <c r="F588" i="11"/>
  <c r="K593" i="81" l="1"/>
  <c r="M593" i="81" s="1"/>
  <c r="N593" i="81" s="1"/>
  <c r="O593" i="81" s="1"/>
  <c r="L594" i="81"/>
  <c r="I588" i="11"/>
  <c r="J588" i="11" s="1"/>
  <c r="G588" i="11"/>
  <c r="H588" i="11" s="1"/>
  <c r="E588" i="81"/>
  <c r="F588" i="81" s="1"/>
  <c r="G588" i="81" s="1"/>
  <c r="C589" i="81"/>
  <c r="D590" i="81"/>
  <c r="I588" i="9"/>
  <c r="C590" i="9"/>
  <c r="D590" i="9" s="1"/>
  <c r="E589" i="9"/>
  <c r="I589" i="11"/>
  <c r="L595" i="81" l="1"/>
  <c r="K594" i="81"/>
  <c r="M594" i="81" s="1"/>
  <c r="N594" i="81" s="1"/>
  <c r="O594" i="81" s="1"/>
  <c r="J589" i="11"/>
  <c r="E589" i="81"/>
  <c r="F589" i="81" s="1"/>
  <c r="G589" i="81" s="1"/>
  <c r="C590" i="81"/>
  <c r="D591" i="81"/>
  <c r="E590" i="9"/>
  <c r="F590" i="9"/>
  <c r="G590" i="9" s="1"/>
  <c r="H590" i="9" s="1"/>
  <c r="F591" i="11"/>
  <c r="G591" i="11" s="1"/>
  <c r="H591" i="11" s="1"/>
  <c r="F590" i="11"/>
  <c r="F589" i="9"/>
  <c r="C591" i="9"/>
  <c r="D591" i="9" s="1"/>
  <c r="K595" i="81" l="1"/>
  <c r="M595" i="81" s="1"/>
  <c r="N595" i="81" s="1"/>
  <c r="O595" i="81" s="1"/>
  <c r="L596" i="81"/>
  <c r="I590" i="11"/>
  <c r="J590" i="11" s="1"/>
  <c r="G590" i="11"/>
  <c r="H590" i="11" s="1"/>
  <c r="G589" i="9"/>
  <c r="H589" i="9" s="1"/>
  <c r="I589" i="9" s="1"/>
  <c r="E590" i="81"/>
  <c r="F590" i="81" s="1"/>
  <c r="G590" i="81" s="1"/>
  <c r="C591" i="81"/>
  <c r="D592" i="81"/>
  <c r="F591" i="9"/>
  <c r="G591" i="9" s="1"/>
  <c r="H591" i="9" s="1"/>
  <c r="E591" i="9"/>
  <c r="I591" i="11"/>
  <c r="F592" i="11"/>
  <c r="G592" i="11" s="1"/>
  <c r="H592" i="11" s="1"/>
  <c r="I590" i="9"/>
  <c r="C592" i="9"/>
  <c r="D592" i="9" s="1"/>
  <c r="L597" i="81" l="1"/>
  <c r="K596" i="81"/>
  <c r="M596" i="81" s="1"/>
  <c r="N596" i="81" s="1"/>
  <c r="O596" i="81" s="1"/>
  <c r="J591" i="11"/>
  <c r="E591" i="81"/>
  <c r="F591" i="81" s="1"/>
  <c r="G591" i="81" s="1"/>
  <c r="C592" i="81"/>
  <c r="D593" i="81"/>
  <c r="C593" i="9"/>
  <c r="D593" i="9" s="1"/>
  <c r="I591" i="9"/>
  <c r="I592" i="11"/>
  <c r="E592" i="9"/>
  <c r="F593" i="11"/>
  <c r="G593" i="11" s="1"/>
  <c r="H593" i="11" s="1"/>
  <c r="K597" i="81" l="1"/>
  <c r="M597" i="81" s="1"/>
  <c r="N597" i="81" s="1"/>
  <c r="O597" i="81" s="1"/>
  <c r="L598" i="81"/>
  <c r="J592" i="11"/>
  <c r="E592" i="81"/>
  <c r="F592" i="81" s="1"/>
  <c r="G592" i="81" s="1"/>
  <c r="C593" i="81"/>
  <c r="D594" i="81"/>
  <c r="I593" i="11"/>
  <c r="C594" i="9"/>
  <c r="D594" i="9" s="1"/>
  <c r="F592" i="9"/>
  <c r="F594" i="11"/>
  <c r="G594" i="11" s="1"/>
  <c r="H594" i="11" s="1"/>
  <c r="E593" i="9"/>
  <c r="K598" i="81" l="1"/>
  <c r="M598" i="81" s="1"/>
  <c r="N598" i="81" s="1"/>
  <c r="O598" i="81" s="1"/>
  <c r="L599" i="81"/>
  <c r="G592" i="9"/>
  <c r="H592" i="9" s="1"/>
  <c r="I592" i="9" s="1"/>
  <c r="J593" i="11"/>
  <c r="E593" i="81"/>
  <c r="F593" i="81" s="1"/>
  <c r="G593" i="81" s="1"/>
  <c r="C594" i="81"/>
  <c r="D595" i="81"/>
  <c r="F595" i="11"/>
  <c r="G595" i="11" s="1"/>
  <c r="H595" i="11" s="1"/>
  <c r="I594" i="11"/>
  <c r="C595" i="9"/>
  <c r="D595" i="9" s="1"/>
  <c r="F593" i="9"/>
  <c r="E594" i="9"/>
  <c r="K599" i="81" l="1"/>
  <c r="M599" i="81" s="1"/>
  <c r="N599" i="81" s="1"/>
  <c r="O599" i="81" s="1"/>
  <c r="L600" i="81"/>
  <c r="G593" i="9"/>
  <c r="H593" i="9" s="1"/>
  <c r="I593" i="9" s="1"/>
  <c r="J594" i="11"/>
  <c r="E594" i="81"/>
  <c r="F594" i="81" s="1"/>
  <c r="G594" i="81" s="1"/>
  <c r="C595" i="81"/>
  <c r="D596" i="81"/>
  <c r="I595" i="11"/>
  <c r="E595" i="9"/>
  <c r="F595" i="9"/>
  <c r="G595" i="9" s="1"/>
  <c r="H595" i="9" s="1"/>
  <c r="C596" i="9"/>
  <c r="D596" i="9" s="1"/>
  <c r="F594" i="9"/>
  <c r="F596" i="11"/>
  <c r="G596" i="11" s="1"/>
  <c r="H596" i="11" s="1"/>
  <c r="L601" i="81" l="1"/>
  <c r="K600" i="81"/>
  <c r="M600" i="81" s="1"/>
  <c r="N600" i="81" s="1"/>
  <c r="O600" i="81" s="1"/>
  <c r="G594" i="9"/>
  <c r="H594" i="9" s="1"/>
  <c r="I594" i="9" s="1"/>
  <c r="J595" i="11"/>
  <c r="E595" i="81"/>
  <c r="F595" i="81" s="1"/>
  <c r="G595" i="81" s="1"/>
  <c r="C596" i="81"/>
  <c r="D597" i="81"/>
  <c r="F597" i="11"/>
  <c r="G597" i="11" s="1"/>
  <c r="H597" i="11" s="1"/>
  <c r="I596" i="11"/>
  <c r="C597" i="9"/>
  <c r="D597" i="9" s="1"/>
  <c r="E596" i="9"/>
  <c r="I595" i="9"/>
  <c r="K601" i="81" l="1"/>
  <c r="M601" i="81" s="1"/>
  <c r="N601" i="81" s="1"/>
  <c r="O601" i="81" s="1"/>
  <c r="L602" i="81"/>
  <c r="K602" i="81" s="1"/>
  <c r="M602" i="81" s="1"/>
  <c r="N602" i="81" s="1"/>
  <c r="O602" i="81" s="1"/>
  <c r="J596" i="11"/>
  <c r="E596" i="81"/>
  <c r="F596" i="81" s="1"/>
  <c r="G596" i="81" s="1"/>
  <c r="C597" i="81"/>
  <c r="D598" i="81"/>
  <c r="F598" i="11"/>
  <c r="G598" i="11" s="1"/>
  <c r="H598" i="11" s="1"/>
  <c r="C598" i="9"/>
  <c r="D598" i="9" s="1"/>
  <c r="F596" i="9"/>
  <c r="E597" i="9"/>
  <c r="I597" i="11"/>
  <c r="G596" i="9" l="1"/>
  <c r="H596" i="9" s="1"/>
  <c r="I596" i="9" s="1"/>
  <c r="J597" i="11"/>
  <c r="E597" i="81"/>
  <c r="F597" i="81" s="1"/>
  <c r="G597" i="81" s="1"/>
  <c r="C598" i="81"/>
  <c r="D599" i="81"/>
  <c r="C599" i="9"/>
  <c r="D599" i="9" s="1"/>
  <c r="F597" i="9"/>
  <c r="E598" i="9"/>
  <c r="I598" i="11"/>
  <c r="G597" i="9" l="1"/>
  <c r="H597" i="9" s="1"/>
  <c r="I597" i="9" s="1"/>
  <c r="J598" i="11"/>
  <c r="E598" i="81"/>
  <c r="F598" i="81" s="1"/>
  <c r="G598" i="81" s="1"/>
  <c r="C599" i="81"/>
  <c r="D600" i="81"/>
  <c r="F599" i="11"/>
  <c r="C600" i="9"/>
  <c r="D600" i="9" s="1"/>
  <c r="F598" i="9"/>
  <c r="F599" i="9"/>
  <c r="G599" i="9" s="1"/>
  <c r="H599" i="9" s="1"/>
  <c r="E599" i="9"/>
  <c r="I599" i="11" l="1"/>
  <c r="G599" i="11"/>
  <c r="H599" i="11" s="1"/>
  <c r="G598" i="9"/>
  <c r="H598" i="9" s="1"/>
  <c r="I598" i="9" s="1"/>
  <c r="E599" i="81"/>
  <c r="F599" i="81" s="1"/>
  <c r="G599" i="81" s="1"/>
  <c r="C600" i="81"/>
  <c r="D601" i="81"/>
  <c r="F601" i="11"/>
  <c r="G601" i="11" s="1"/>
  <c r="H601" i="11" s="1"/>
  <c r="C601" i="9"/>
  <c r="D601" i="9" s="1"/>
  <c r="I599" i="9"/>
  <c r="F600" i="9"/>
  <c r="G600" i="9" s="1"/>
  <c r="H600" i="9" s="1"/>
  <c r="E600" i="9"/>
  <c r="F600" i="11"/>
  <c r="F603" i="11" l="1"/>
  <c r="G603" i="11" s="1"/>
  <c r="H603" i="11" s="1"/>
  <c r="J599" i="11"/>
  <c r="I600" i="11"/>
  <c r="J600" i="11" s="1"/>
  <c r="G600" i="11"/>
  <c r="H600" i="11" s="1"/>
  <c r="E600" i="81"/>
  <c r="F600" i="81" s="1"/>
  <c r="G600" i="81" s="1"/>
  <c r="C601" i="81"/>
  <c r="D602" i="81"/>
  <c r="C602" i="81" s="1"/>
  <c r="C602" i="9"/>
  <c r="D602" i="9" s="1"/>
  <c r="C603" i="9"/>
  <c r="D603" i="9" s="1"/>
  <c r="E601" i="9"/>
  <c r="I600" i="9"/>
  <c r="I601" i="11"/>
  <c r="J601" i="11" l="1"/>
  <c r="E602" i="81"/>
  <c r="F602" i="81" s="1"/>
  <c r="G602" i="81" s="1"/>
  <c r="E601" i="81"/>
  <c r="F601" i="81" s="1"/>
  <c r="G601" i="81" s="1"/>
  <c r="F602" i="11"/>
  <c r="F603" i="9"/>
  <c r="G603" i="9" s="1"/>
  <c r="H603" i="9" s="1"/>
  <c r="E603" i="9"/>
  <c r="F601" i="9"/>
  <c r="E602" i="9"/>
  <c r="I602" i="11" l="1"/>
  <c r="J602" i="11" s="1"/>
  <c r="G602" i="11"/>
  <c r="H602" i="11" s="1"/>
  <c r="G601" i="9"/>
  <c r="H601" i="9" s="1"/>
  <c r="I601" i="9" s="1"/>
  <c r="I603" i="11"/>
  <c r="F602" i="9"/>
  <c r="I603" i="9"/>
  <c r="J603" i="11" l="1"/>
  <c r="G602" i="9"/>
  <c r="H602" i="9" s="1"/>
  <c r="I602" i="9" s="1"/>
  <c r="J4" i="9" s="1"/>
  <c r="B10" i="1" s="1"/>
  <c r="J4" i="11"/>
  <c r="F12" i="1" l="1"/>
  <c r="F14" i="1" s="1"/>
</calcChain>
</file>

<file path=xl/sharedStrings.xml><?xml version="1.0" encoding="utf-8"?>
<sst xmlns="http://schemas.openxmlformats.org/spreadsheetml/2006/main" count="157" uniqueCount="94">
  <si>
    <t>year</t>
  </si>
  <si>
    <t>dbh</t>
  </si>
  <si>
    <t>in/yr</t>
  </si>
  <si>
    <t>inches</t>
  </si>
  <si>
    <t xml:space="preserve">Years to Death = </t>
  </si>
  <si>
    <t>HT to WD Ratio</t>
  </si>
  <si>
    <t>Shade factor</t>
  </si>
  <si>
    <t>LAI</t>
  </si>
  <si>
    <t>Large</t>
  </si>
  <si>
    <t>Small</t>
  </si>
  <si>
    <t>Growth Rate</t>
  </si>
  <si>
    <t>Dbh</t>
  </si>
  <si>
    <r>
      <t xml:space="preserve">This file relates the </t>
    </r>
    <r>
      <rPr>
        <b/>
        <sz val="10"/>
        <rFont val="Arial"/>
        <family val="2"/>
      </rPr>
      <t>crown height to width ratio</t>
    </r>
    <r>
      <rPr>
        <sz val="10"/>
        <rFont val="Arial"/>
        <family val="2"/>
      </rPr>
      <t xml:space="preserve"> and shading factor to the LAI &amp; LBI of hardwood trees.</t>
    </r>
  </si>
  <si>
    <t>crw heigth</t>
  </si>
  <si>
    <t>crw width</t>
  </si>
  <si>
    <t>crw ht/crw wd</t>
  </si>
  <si>
    <t>cut extremes</t>
  </si>
  <si>
    <t>NPV</t>
  </si>
  <si>
    <t>User Defined</t>
  </si>
  <si>
    <t>Discount Rate</t>
  </si>
  <si>
    <t>Existing Tree:</t>
  </si>
  <si>
    <t>Replanted Tree:</t>
  </si>
  <si>
    <t>Long-lived (based on mortality rate 1%)</t>
  </si>
  <si>
    <t>Moderate-lived (based on mortality rate 2%)</t>
  </si>
  <si>
    <t>Short-lived (based on mortality rate 4%)</t>
  </si>
  <si>
    <t>Species (Crown Size of an old Tree)</t>
  </si>
  <si>
    <t>Life Span of the Tree (Years to Death)</t>
  </si>
  <si>
    <t>years</t>
  </si>
  <si>
    <t>LA (square feet)</t>
  </si>
  <si>
    <r>
      <rPr>
        <b/>
        <sz val="11"/>
        <color theme="1"/>
        <rFont val="Calibri"/>
        <family val="2"/>
        <scheme val="minor"/>
      </rPr>
      <t>Selected</t>
    </r>
    <r>
      <rPr>
        <sz val="11"/>
        <color theme="1"/>
        <rFont val="Calibri"/>
        <family val="2"/>
        <scheme val="minor"/>
      </rPr>
      <t xml:space="preserve"> 
years to death</t>
    </r>
  </si>
  <si>
    <t xml:space="preserve">Large Species
Platanus hybrida    </t>
  </si>
  <si>
    <r>
      <rPr>
        <b/>
        <sz val="11"/>
        <color theme="1"/>
        <rFont val="Calibri"/>
        <family val="2"/>
        <scheme val="minor"/>
      </rPr>
      <t>Years to death</t>
    </r>
    <r>
      <rPr>
        <sz val="11"/>
        <color theme="1"/>
        <rFont val="Calibri"/>
        <family val="2"/>
        <scheme val="minor"/>
      </rPr>
      <t xml:space="preserve"> depending on</t>
    </r>
    <r>
      <rPr>
        <b/>
        <sz val="11"/>
        <color theme="1"/>
        <rFont val="Calibri"/>
        <family val="2"/>
        <scheme val="minor"/>
      </rPr>
      <t xml:space="preserve"> 
dbh of existing tree:</t>
    </r>
  </si>
  <si>
    <t>Computer Defined Years to Death:</t>
  </si>
  <si>
    <t>Net Present Value (Replanted Tree)</t>
  </si>
  <si>
    <t>Trees</t>
  </si>
  <si>
    <t>max dbh</t>
  </si>
  <si>
    <t>large</t>
  </si>
  <si>
    <t>basal area</t>
  </si>
  <si>
    <t>LA (ft2)</t>
  </si>
  <si>
    <t>BA ratio</t>
  </si>
  <si>
    <t>dbh ratio</t>
  </si>
  <si>
    <t>LA ratio</t>
  </si>
  <si>
    <t>trunk formula</t>
  </si>
  <si>
    <t>dbh cm</t>
  </si>
  <si>
    <t>Adj trunk area</t>
  </si>
  <si>
    <t>LA m2</t>
  </si>
  <si>
    <t>Moderate-short-lived (based on mortality rate 3%)</t>
  </si>
  <si>
    <t>Dbh at planting</t>
  </si>
  <si>
    <t>ratio</t>
  </si>
  <si>
    <t xml:space="preserve">adj factor </t>
  </si>
  <si>
    <t>max age</t>
  </si>
  <si>
    <t>%of max age</t>
  </si>
  <si>
    <t>factor</t>
  </si>
  <si>
    <t>Large or small</t>
  </si>
  <si>
    <t>cr ht = 2</t>
  </si>
  <si>
    <t>New number with cr ht = 2 m</t>
  </si>
  <si>
    <t>Ratio</t>
  </si>
  <si>
    <t>replanted</t>
  </si>
  <si>
    <t>4.8082 + (DBH * 1.6692)</t>
  </si>
  <si>
    <t>Small Species
Crape myrtle</t>
  </si>
  <si>
    <t>exist</t>
  </si>
  <si>
    <t>Mod. short-lived (3% mortality rate)</t>
  </si>
  <si>
    <t>Mod. long-lived (2% mortality rate)</t>
  </si>
  <si>
    <t>Long-lived (1% mortality rate)</t>
  </si>
  <si>
    <t>Short-lived (4% mortality rate)</t>
  </si>
  <si>
    <t>For Both Removed and Replanted Tree:</t>
  </si>
  <si>
    <t>Long-lived (1% mortality rate) - if selected, number of years remaining will be estimated based on mortality rate</t>
  </si>
  <si>
    <t>Mod. long-lived (2% mortality rate) - if selected, number of years remaining will be estimated based on mortality rate</t>
  </si>
  <si>
    <t>Mod. short-lived (3% mortality rate) - if selected, number of years remaining will be estimated based on mortality rate</t>
  </si>
  <si>
    <t>Short-lived (4% mortality rate) - if selected, number of years remaining will be estimated based on mortality rate</t>
  </si>
  <si>
    <t>Number of Replanted Trees Required</t>
  </si>
  <si>
    <t>Removed Tree:</t>
  </si>
  <si>
    <t xml:space="preserve">      Enter species size type: Large (London Planetree) or Small (Crapemyrtle)</t>
  </si>
  <si>
    <t xml:space="preserve">      Enter tree dbh at removal (in inches; 0-150)</t>
  </si>
  <si>
    <t xml:space="preserve">      Enter tree average growth rate (0 - 2 inches per year)</t>
  </si>
  <si>
    <t xml:space="preserve">      Enter life span</t>
  </si>
  <si>
    <t>User Defined - if  selected, enter number of years in row 8        (Max = 200)</t>
  </si>
  <si>
    <t>Developed by:</t>
  </si>
  <si>
    <t>David J. Nowak, US Forest Service, Syracuse, NY</t>
  </si>
  <si>
    <t>Tim Aevermann, Federal Institute for Population Research, Wiesbaden, Germany</t>
  </si>
  <si>
    <r>
      <t>ft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leaf area</t>
    </r>
  </si>
  <si>
    <t>Net Present Value (Removed Tree)</t>
  </si>
  <si>
    <t>Planting Cost per Tree</t>
  </si>
  <si>
    <t>Replacement Value</t>
  </si>
  <si>
    <t xml:space="preserve">      Enter estimated planting cost per tree</t>
  </si>
  <si>
    <t>Tree Replacement Calculator</t>
  </si>
  <si>
    <t>This tool is designed to estimate the number of trees (or monetary value) needed to compensate for the loss of a healthy tree of any size</t>
  </si>
  <si>
    <t xml:space="preserve">Methods of this approach are detailed in: Nowak, D.J. and T. Aevermann (in review) Tree compensation rates:  </t>
  </si>
  <si>
    <t xml:space="preserve">This approach is a new method of tree compensation based on comparing the net present value of leaf area </t>
  </si>
  <si>
    <t>between a removed tree and planted replacement trees</t>
  </si>
  <si>
    <t>Note: Use of this tool indicates that you accept our</t>
  </si>
  <si>
    <t xml:space="preserve">      Enter discount rate to be used (enter 0 - 0.07)</t>
  </si>
  <si>
    <t>Compensating for the loss of current and future tree values.  Urban Forestry and Urban Greening.</t>
  </si>
  <si>
    <t xml:space="preserve">      Results will be present in yellow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</si>
</sst>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0.0"/>
    <numFmt numFmtId="165" formatCode="0.0000"/>
    <numFmt numFmtId="166" formatCode="#,##0.0_);[Red]\(#,##0.0\)"/>
    <numFmt numFmtId="167" formatCode="&quot;$&quot;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8" fontId="0" fillId="0" borderId="0" xfId="0" applyNumberFormat="1"/>
    <xf numFmtId="0" fontId="0" fillId="2" borderId="0" xfId="0" applyFill="1"/>
    <xf numFmtId="38" fontId="0" fillId="0" borderId="0" xfId="0" applyNumberFormat="1"/>
    <xf numFmtId="0" fontId="1" fillId="0" borderId="0" xfId="1"/>
    <xf numFmtId="0" fontId="1" fillId="0" borderId="1" xfId="1" applyBorder="1"/>
    <xf numFmtId="0" fontId="1" fillId="2" borderId="1" xfId="1" applyFill="1" applyBorder="1"/>
    <xf numFmtId="2" fontId="1" fillId="0" borderId="1" xfId="1" applyNumberFormat="1" applyBorder="1"/>
    <xf numFmtId="0" fontId="2" fillId="4" borderId="1" xfId="1" applyFont="1" applyFill="1" applyBorder="1"/>
    <xf numFmtId="0" fontId="3" fillId="0" borderId="0" xfId="0" applyFont="1"/>
    <xf numFmtId="0" fontId="0" fillId="0" borderId="0" xfId="0" applyNumberFormat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8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5" fillId="0" borderId="9" xfId="0" applyFont="1" applyBorder="1"/>
    <xf numFmtId="164" fontId="1" fillId="0" borderId="0" xfId="1" applyNumberFormat="1"/>
    <xf numFmtId="0" fontId="4" fillId="2" borderId="0" xfId="0" applyFont="1" applyFill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3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2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4" fontId="0" fillId="0" borderId="0" xfId="0" applyNumberFormat="1" applyProtection="1">
      <protection hidden="1"/>
    </xf>
    <xf numFmtId="8" fontId="3" fillId="0" borderId="0" xfId="0" applyNumberFormat="1" applyFont="1" applyProtection="1">
      <protection hidden="1"/>
    </xf>
    <xf numFmtId="8" fontId="0" fillId="0" borderId="0" xfId="0" applyNumberFormat="1" applyProtection="1">
      <protection hidden="1"/>
    </xf>
    <xf numFmtId="0" fontId="0" fillId="0" borderId="0" xfId="0" applyNumberForma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horizontal="right"/>
      <protection hidden="1"/>
    </xf>
    <xf numFmtId="4" fontId="0" fillId="0" borderId="0" xfId="0" applyNumberFormat="1" applyAlignment="1" applyProtection="1">
      <alignment horizontal="right"/>
      <protection hidden="1"/>
    </xf>
    <xf numFmtId="166" fontId="3" fillId="0" borderId="0" xfId="0" applyNumberFormat="1" applyFont="1" applyProtection="1">
      <protection hidden="1"/>
    </xf>
    <xf numFmtId="38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5" xfId="0" applyBorder="1" applyAlignment="1" applyProtection="1">
      <alignment horizontal="right" vertical="center" wrapText="1"/>
      <protection hidden="1"/>
    </xf>
    <xf numFmtId="0" fontId="0" fillId="0" borderId="6" xfId="0" applyBorder="1" applyAlignment="1" applyProtection="1">
      <alignment horizontal="right" vertical="center" wrapText="1"/>
      <protection hidden="1"/>
    </xf>
    <xf numFmtId="0" fontId="0" fillId="0" borderId="7" xfId="0" applyBorder="1" applyAlignment="1" applyProtection="1">
      <alignment horizontal="right" vertical="center" wrapText="1"/>
      <protection hidden="1"/>
    </xf>
    <xf numFmtId="0" fontId="3" fillId="2" borderId="0" xfId="0" applyFont="1" applyFill="1" applyProtection="1">
      <protection hidden="1"/>
    </xf>
    <xf numFmtId="0" fontId="7" fillId="0" borderId="0" xfId="0" applyFont="1"/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0" xfId="0" applyFont="1"/>
    <xf numFmtId="4" fontId="0" fillId="0" borderId="0" xfId="0" applyNumberFormat="1" applyFont="1"/>
    <xf numFmtId="164" fontId="3" fillId="2" borderId="0" xfId="0" applyNumberFormat="1" applyFont="1" applyFill="1"/>
    <xf numFmtId="0" fontId="0" fillId="0" borderId="0" xfId="0" applyFill="1" applyBorder="1" applyProtection="1">
      <protection locked="0"/>
    </xf>
    <xf numFmtId="0" fontId="8" fillId="0" borderId="0" xfId="0" applyFont="1"/>
    <xf numFmtId="0" fontId="7" fillId="0" borderId="0" xfId="0" applyFont="1" applyAlignment="1">
      <alignment horizontal="right"/>
    </xf>
    <xf numFmtId="167" fontId="3" fillId="3" borderId="0" xfId="0" applyNumberFormat="1" applyFont="1" applyFill="1" applyProtection="1">
      <protection locked="0"/>
    </xf>
    <xf numFmtId="167" fontId="3" fillId="2" borderId="0" xfId="0" applyNumberFormat="1" applyFont="1" applyFill="1"/>
    <xf numFmtId="0" fontId="12" fillId="0" borderId="0" xfId="0" applyFont="1"/>
    <xf numFmtId="0" fontId="13" fillId="0" borderId="0" xfId="0" applyFont="1"/>
    <xf numFmtId="0" fontId="0" fillId="0" borderId="0" xfId="0" applyBorder="1" applyProtection="1">
      <protection locked="0"/>
    </xf>
    <xf numFmtId="0" fontId="8" fillId="5" borderId="0" xfId="0" applyFont="1" applyFill="1"/>
    <xf numFmtId="0" fontId="0" fillId="5" borderId="0" xfId="0" applyFill="1"/>
    <xf numFmtId="0" fontId="3" fillId="0" borderId="15" xfId="0" applyFont="1" applyBorder="1"/>
    <xf numFmtId="0" fontId="0" fillId="0" borderId="16" xfId="0" applyBorder="1"/>
    <xf numFmtId="0" fontId="0" fillId="0" borderId="17" xfId="0" applyBorder="1"/>
    <xf numFmtId="0" fontId="11" fillId="0" borderId="0" xfId="2" applyFont="1" applyProtection="1"/>
    <xf numFmtId="0" fontId="3" fillId="0" borderId="2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</cellXfs>
  <cellStyles count="3">
    <cellStyle name="Hyperlink" xfId="2" builtinId="8"/>
    <cellStyle name="Normal" xfId="0" builtinId="0"/>
    <cellStyle name="Normal 2" xfId="1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Calculator!$AC$11:$AC$660</c:f>
              <c:numCache>
                <c:formatCode>General</c:formatCode>
                <c:ptCount val="650"/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Calculator!$AD$11:$AD$660</c:f>
              <c:numCache>
                <c:formatCode>General</c:formatCode>
                <c:ptCount val="650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482912"/>
        <c:axId val="624483304"/>
      </c:lineChart>
      <c:catAx>
        <c:axId val="62448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24483304"/>
        <c:crosses val="autoZero"/>
        <c:auto val="1"/>
        <c:lblAlgn val="ctr"/>
        <c:lblOffset val="100"/>
        <c:noMultiLvlLbl val="0"/>
      </c:catAx>
      <c:valAx>
        <c:axId val="624483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244829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" dropStyle="combo" dx="16" fmlaLink="Calculator!$AF$7" fmlaRange="Years2Death!$A$1:$A$5" sel="1" val="0"/>
</file>

<file path=xl/ctrlProps/ctrlProp2.xml><?xml version="1.0" encoding="utf-8"?>
<formControlPr xmlns="http://schemas.microsoft.com/office/spreadsheetml/2009/9/main" objectType="Drop" dropLines="2" dropStyle="combo" dx="16" fmlaLink="Calculator!$AF$4" fmlaRange="Years2Death!$B$1:$B$2" sel="1" val="0"/>
</file>

<file path=xl/ctrlProps/ctrlProp3.xml><?xml version="1.0" encoding="utf-8"?>
<formControlPr xmlns="http://schemas.microsoft.com/office/spreadsheetml/2009/9/main" objectType="Drop" dropLines="3" dropStyle="combo" dx="16" fmlaLink="Calculator!$AG$4" fmlaRange="Years2Death!$B$1:$B$2" sel="1" val="0"/>
</file>

<file path=xl/ctrlProps/ctrlProp4.xml><?xml version="1.0" encoding="utf-8"?>
<formControlPr xmlns="http://schemas.microsoft.com/office/spreadsheetml/2009/9/main" objectType="Drop" dropLines="5" dropStyle="combo" dx="16" fmlaLink="Calculator!$AG$7" fmlaRange="Years2Death!$A$1:$A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7" Type="http://schemas.openxmlformats.org/officeDocument/2006/relationships/image" Target="../media/image6.png"/><Relationship Id="rId2" Type="http://schemas.openxmlformats.org/officeDocument/2006/relationships/hyperlink" Target="http://www.itreetools.org" TargetMode="External"/><Relationship Id="rId1" Type="http://schemas.openxmlformats.org/officeDocument/2006/relationships/chart" Target="../charts/chart1.xml"/><Relationship Id="rId6" Type="http://schemas.openxmlformats.org/officeDocument/2006/relationships/hyperlink" Target="https://www.itreetools.org/resources/content/iTree_End_Users_License_Agreement.pdf" TargetMode="External"/><Relationship Id="rId5" Type="http://schemas.openxmlformats.org/officeDocument/2006/relationships/image" Target="../media/image5.gif"/><Relationship Id="rId4" Type="http://schemas.openxmlformats.org/officeDocument/2006/relationships/hyperlink" Target="http://www.fs.fed.us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514350</xdr:colOff>
      <xdr:row>6</xdr:row>
      <xdr:rowOff>236764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1123950" cy="1284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12</xdr:row>
      <xdr:rowOff>163877</xdr:rowOff>
    </xdr:from>
    <xdr:to>
      <xdr:col>19</xdr:col>
      <xdr:colOff>48514</xdr:colOff>
      <xdr:row>29</xdr:row>
      <xdr:rowOff>100877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761" b="39921"/>
        <a:stretch/>
      </xdr:blipFill>
      <xdr:spPr>
        <a:xfrm>
          <a:off x="666750" y="2526077"/>
          <a:ext cx="10964164" cy="3080250"/>
        </a:xfrm>
        <a:prstGeom prst="rect">
          <a:avLst/>
        </a:prstGeom>
      </xdr:spPr>
    </xdr:pic>
    <xdr:clientData/>
  </xdr:twoCellAnchor>
  <xdr:twoCellAnchor>
    <xdr:from>
      <xdr:col>16</xdr:col>
      <xdr:colOff>25401</xdr:colOff>
      <xdr:row>15</xdr:row>
      <xdr:rowOff>161925</xdr:rowOff>
    </xdr:from>
    <xdr:to>
      <xdr:col>16</xdr:col>
      <xdr:colOff>254001</xdr:colOff>
      <xdr:row>17</xdr:row>
      <xdr:rowOff>25400</xdr:rowOff>
    </xdr:to>
    <xdr:sp macro="" textlink="">
      <xdr:nvSpPr>
        <xdr:cNvPr id="9" name="TextBox 8"/>
        <xdr:cNvSpPr txBox="1"/>
      </xdr:nvSpPr>
      <xdr:spPr>
        <a:xfrm>
          <a:off x="9779001" y="3089275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</a:t>
          </a:r>
        </a:p>
      </xdr:txBody>
    </xdr:sp>
    <xdr:clientData/>
  </xdr:twoCellAnchor>
  <xdr:twoCellAnchor>
    <xdr:from>
      <xdr:col>7</xdr:col>
      <xdr:colOff>228601</xdr:colOff>
      <xdr:row>12</xdr:row>
      <xdr:rowOff>155575</xdr:rowOff>
    </xdr:from>
    <xdr:to>
      <xdr:col>7</xdr:col>
      <xdr:colOff>457201</xdr:colOff>
      <xdr:row>14</xdr:row>
      <xdr:rowOff>6350</xdr:rowOff>
    </xdr:to>
    <xdr:sp macro="" textlink="">
      <xdr:nvSpPr>
        <xdr:cNvPr id="25" name="TextBox 24"/>
        <xdr:cNvSpPr txBox="1"/>
      </xdr:nvSpPr>
      <xdr:spPr>
        <a:xfrm>
          <a:off x="4495801" y="2517775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</a:t>
          </a:r>
        </a:p>
      </xdr:txBody>
    </xdr:sp>
    <xdr:clientData/>
  </xdr:twoCellAnchor>
  <xdr:twoCellAnchor>
    <xdr:from>
      <xdr:col>6</xdr:col>
      <xdr:colOff>574676</xdr:colOff>
      <xdr:row>17</xdr:row>
      <xdr:rowOff>41275</xdr:rowOff>
    </xdr:from>
    <xdr:to>
      <xdr:col>7</xdr:col>
      <xdr:colOff>193676</xdr:colOff>
      <xdr:row>18</xdr:row>
      <xdr:rowOff>82550</xdr:rowOff>
    </xdr:to>
    <xdr:sp macro="" textlink="">
      <xdr:nvSpPr>
        <xdr:cNvPr id="26" name="TextBox 25"/>
        <xdr:cNvSpPr txBox="1"/>
      </xdr:nvSpPr>
      <xdr:spPr>
        <a:xfrm>
          <a:off x="4232276" y="3336925"/>
          <a:ext cx="2286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</a:p>
      </xdr:txBody>
    </xdr:sp>
    <xdr:clientData/>
  </xdr:twoCellAnchor>
  <xdr:twoCellAnchor>
    <xdr:from>
      <xdr:col>7</xdr:col>
      <xdr:colOff>247651</xdr:colOff>
      <xdr:row>15</xdr:row>
      <xdr:rowOff>165100</xdr:rowOff>
    </xdr:from>
    <xdr:to>
      <xdr:col>7</xdr:col>
      <xdr:colOff>476251</xdr:colOff>
      <xdr:row>17</xdr:row>
      <xdr:rowOff>28575</xdr:rowOff>
    </xdr:to>
    <xdr:sp macro="" textlink="">
      <xdr:nvSpPr>
        <xdr:cNvPr id="27" name="TextBox 26"/>
        <xdr:cNvSpPr txBox="1"/>
      </xdr:nvSpPr>
      <xdr:spPr>
        <a:xfrm>
          <a:off x="4514851" y="3092450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</a:t>
          </a:r>
        </a:p>
      </xdr:txBody>
    </xdr:sp>
    <xdr:clientData/>
  </xdr:twoCellAnchor>
  <xdr:twoCellAnchor>
    <xdr:from>
      <xdr:col>15</xdr:col>
      <xdr:colOff>365126</xdr:colOff>
      <xdr:row>17</xdr:row>
      <xdr:rowOff>38100</xdr:rowOff>
    </xdr:from>
    <xdr:to>
      <xdr:col>15</xdr:col>
      <xdr:colOff>593726</xdr:colOff>
      <xdr:row>18</xdr:row>
      <xdr:rowOff>79375</xdr:rowOff>
    </xdr:to>
    <xdr:sp macro="" textlink="">
      <xdr:nvSpPr>
        <xdr:cNvPr id="28" name="TextBox 27"/>
        <xdr:cNvSpPr txBox="1"/>
      </xdr:nvSpPr>
      <xdr:spPr>
        <a:xfrm>
          <a:off x="9509126" y="3333750"/>
          <a:ext cx="2286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</a:p>
      </xdr:txBody>
    </xdr:sp>
    <xdr:clientData/>
  </xdr:twoCellAnchor>
  <xdr:twoCellAnchor>
    <xdr:from>
      <xdr:col>16</xdr:col>
      <xdr:colOff>31751</xdr:colOff>
      <xdr:row>18</xdr:row>
      <xdr:rowOff>104775</xdr:rowOff>
    </xdr:from>
    <xdr:to>
      <xdr:col>16</xdr:col>
      <xdr:colOff>260351</xdr:colOff>
      <xdr:row>19</xdr:row>
      <xdr:rowOff>152400</xdr:rowOff>
    </xdr:to>
    <xdr:sp macro="" textlink="">
      <xdr:nvSpPr>
        <xdr:cNvPr id="29" name="TextBox 28"/>
        <xdr:cNvSpPr txBox="1"/>
      </xdr:nvSpPr>
      <xdr:spPr>
        <a:xfrm>
          <a:off x="9785351" y="3584575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</a:t>
          </a:r>
        </a:p>
      </xdr:txBody>
    </xdr:sp>
    <xdr:clientData/>
  </xdr:twoCellAnchor>
  <xdr:twoCellAnchor>
    <xdr:from>
      <xdr:col>7</xdr:col>
      <xdr:colOff>254001</xdr:colOff>
      <xdr:row>18</xdr:row>
      <xdr:rowOff>95250</xdr:rowOff>
    </xdr:from>
    <xdr:to>
      <xdr:col>7</xdr:col>
      <xdr:colOff>482601</xdr:colOff>
      <xdr:row>19</xdr:row>
      <xdr:rowOff>142875</xdr:rowOff>
    </xdr:to>
    <xdr:sp macro="" textlink="">
      <xdr:nvSpPr>
        <xdr:cNvPr id="30" name="TextBox 29"/>
        <xdr:cNvSpPr txBox="1"/>
      </xdr:nvSpPr>
      <xdr:spPr>
        <a:xfrm>
          <a:off x="4521201" y="3575050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</a:t>
          </a:r>
        </a:p>
      </xdr:txBody>
    </xdr:sp>
    <xdr:clientData/>
  </xdr:twoCellAnchor>
  <xdr:twoCellAnchor>
    <xdr:from>
      <xdr:col>6</xdr:col>
      <xdr:colOff>574676</xdr:colOff>
      <xdr:row>20</xdr:row>
      <xdr:rowOff>3175</xdr:rowOff>
    </xdr:from>
    <xdr:to>
      <xdr:col>7</xdr:col>
      <xdr:colOff>222250</xdr:colOff>
      <xdr:row>21</xdr:row>
      <xdr:rowOff>79375</xdr:rowOff>
    </xdr:to>
    <xdr:sp macro="" textlink="">
      <xdr:nvSpPr>
        <xdr:cNvPr id="31" name="TextBox 30"/>
        <xdr:cNvSpPr txBox="1"/>
      </xdr:nvSpPr>
      <xdr:spPr>
        <a:xfrm>
          <a:off x="4232276" y="3851275"/>
          <a:ext cx="257174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</a:t>
          </a:r>
        </a:p>
      </xdr:txBody>
    </xdr:sp>
    <xdr:clientData/>
  </xdr:twoCellAnchor>
  <xdr:twoCellAnchor>
    <xdr:from>
      <xdr:col>16</xdr:col>
      <xdr:colOff>82551</xdr:colOff>
      <xdr:row>19</xdr:row>
      <xdr:rowOff>174625</xdr:rowOff>
    </xdr:from>
    <xdr:to>
      <xdr:col>16</xdr:col>
      <xdr:colOff>311151</xdr:colOff>
      <xdr:row>21</xdr:row>
      <xdr:rowOff>38100</xdr:rowOff>
    </xdr:to>
    <xdr:sp macro="" textlink="">
      <xdr:nvSpPr>
        <xdr:cNvPr id="32" name="TextBox 31"/>
        <xdr:cNvSpPr txBox="1"/>
      </xdr:nvSpPr>
      <xdr:spPr>
        <a:xfrm>
          <a:off x="9836151" y="3838575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</a:t>
          </a:r>
        </a:p>
      </xdr:txBody>
    </xdr:sp>
    <xdr:clientData/>
  </xdr:twoCellAnchor>
  <xdr:twoCellAnchor>
    <xdr:from>
      <xdr:col>16</xdr:col>
      <xdr:colOff>92076</xdr:colOff>
      <xdr:row>21</xdr:row>
      <xdr:rowOff>44450</xdr:rowOff>
    </xdr:from>
    <xdr:to>
      <xdr:col>16</xdr:col>
      <xdr:colOff>320676</xdr:colOff>
      <xdr:row>22</xdr:row>
      <xdr:rowOff>85725</xdr:rowOff>
    </xdr:to>
    <xdr:sp macro="" textlink="">
      <xdr:nvSpPr>
        <xdr:cNvPr id="33" name="TextBox 32"/>
        <xdr:cNvSpPr txBox="1"/>
      </xdr:nvSpPr>
      <xdr:spPr>
        <a:xfrm>
          <a:off x="9845676" y="4076700"/>
          <a:ext cx="2286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</a:t>
          </a:r>
        </a:p>
      </xdr:txBody>
    </xdr:sp>
    <xdr:clientData/>
  </xdr:twoCellAnchor>
  <xdr:twoCellAnchor>
    <xdr:from>
      <xdr:col>7</xdr:col>
      <xdr:colOff>206376</xdr:colOff>
      <xdr:row>21</xdr:row>
      <xdr:rowOff>22225</xdr:rowOff>
    </xdr:from>
    <xdr:to>
      <xdr:col>7</xdr:col>
      <xdr:colOff>434976</xdr:colOff>
      <xdr:row>22</xdr:row>
      <xdr:rowOff>63500</xdr:rowOff>
    </xdr:to>
    <xdr:sp macro="" textlink="">
      <xdr:nvSpPr>
        <xdr:cNvPr id="34" name="TextBox 33"/>
        <xdr:cNvSpPr txBox="1"/>
      </xdr:nvSpPr>
      <xdr:spPr>
        <a:xfrm>
          <a:off x="4473576" y="4054475"/>
          <a:ext cx="2286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</a:t>
          </a:r>
        </a:p>
      </xdr:txBody>
    </xdr:sp>
    <xdr:clientData/>
  </xdr:twoCellAnchor>
  <xdr:twoCellAnchor>
    <xdr:from>
      <xdr:col>7</xdr:col>
      <xdr:colOff>250825</xdr:colOff>
      <xdr:row>13</xdr:row>
      <xdr:rowOff>9525</xdr:rowOff>
    </xdr:from>
    <xdr:to>
      <xdr:col>7</xdr:col>
      <xdr:colOff>450850</xdr:colOff>
      <xdr:row>14</xdr:row>
      <xdr:rowOff>9525</xdr:rowOff>
    </xdr:to>
    <xdr:sp macro="" textlink="">
      <xdr:nvSpPr>
        <xdr:cNvPr id="35" name="Oval 34"/>
        <xdr:cNvSpPr/>
      </xdr:nvSpPr>
      <xdr:spPr>
        <a:xfrm>
          <a:off x="4518025" y="25685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114300</xdr:colOff>
      <xdr:row>20</xdr:row>
      <xdr:rowOff>28575</xdr:rowOff>
    </xdr:from>
    <xdr:to>
      <xdr:col>16</xdr:col>
      <xdr:colOff>314325</xdr:colOff>
      <xdr:row>21</xdr:row>
      <xdr:rowOff>28575</xdr:rowOff>
    </xdr:to>
    <xdr:sp macro="" textlink="">
      <xdr:nvSpPr>
        <xdr:cNvPr id="36" name="Oval 35"/>
        <xdr:cNvSpPr/>
      </xdr:nvSpPr>
      <xdr:spPr>
        <a:xfrm>
          <a:off x="9867900" y="38766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53975</xdr:colOff>
      <xdr:row>18</xdr:row>
      <xdr:rowOff>152400</xdr:rowOff>
    </xdr:from>
    <xdr:to>
      <xdr:col>16</xdr:col>
      <xdr:colOff>254000</xdr:colOff>
      <xdr:row>19</xdr:row>
      <xdr:rowOff>152400</xdr:rowOff>
    </xdr:to>
    <xdr:sp macro="" textlink="">
      <xdr:nvSpPr>
        <xdr:cNvPr id="37" name="Oval 36"/>
        <xdr:cNvSpPr/>
      </xdr:nvSpPr>
      <xdr:spPr>
        <a:xfrm>
          <a:off x="9807575" y="3632200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390525</xdr:colOff>
      <xdr:row>17</xdr:row>
      <xdr:rowOff>76200</xdr:rowOff>
    </xdr:from>
    <xdr:to>
      <xdr:col>15</xdr:col>
      <xdr:colOff>590550</xdr:colOff>
      <xdr:row>18</xdr:row>
      <xdr:rowOff>76200</xdr:rowOff>
    </xdr:to>
    <xdr:sp macro="" textlink="">
      <xdr:nvSpPr>
        <xdr:cNvPr id="38" name="Oval 37"/>
        <xdr:cNvSpPr/>
      </xdr:nvSpPr>
      <xdr:spPr>
        <a:xfrm>
          <a:off x="9534525" y="3371850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50800</xdr:colOff>
      <xdr:row>16</xdr:row>
      <xdr:rowOff>15875</xdr:rowOff>
    </xdr:from>
    <xdr:to>
      <xdr:col>16</xdr:col>
      <xdr:colOff>250825</xdr:colOff>
      <xdr:row>17</xdr:row>
      <xdr:rowOff>15875</xdr:rowOff>
    </xdr:to>
    <xdr:sp macro="" textlink="">
      <xdr:nvSpPr>
        <xdr:cNvPr id="39" name="Oval 38"/>
        <xdr:cNvSpPr/>
      </xdr:nvSpPr>
      <xdr:spPr>
        <a:xfrm>
          <a:off x="9804400" y="31273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260350</xdr:colOff>
      <xdr:row>16</xdr:row>
      <xdr:rowOff>22225</xdr:rowOff>
    </xdr:from>
    <xdr:to>
      <xdr:col>7</xdr:col>
      <xdr:colOff>460375</xdr:colOff>
      <xdr:row>17</xdr:row>
      <xdr:rowOff>22225</xdr:rowOff>
    </xdr:to>
    <xdr:sp macro="" textlink="">
      <xdr:nvSpPr>
        <xdr:cNvPr id="40" name="Oval 39"/>
        <xdr:cNvSpPr/>
      </xdr:nvSpPr>
      <xdr:spPr>
        <a:xfrm>
          <a:off x="4527550" y="313372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593725</xdr:colOff>
      <xdr:row>17</xdr:row>
      <xdr:rowOff>85725</xdr:rowOff>
    </xdr:from>
    <xdr:to>
      <xdr:col>7</xdr:col>
      <xdr:colOff>184150</xdr:colOff>
      <xdr:row>18</xdr:row>
      <xdr:rowOff>85725</xdr:rowOff>
    </xdr:to>
    <xdr:sp macro="" textlink="">
      <xdr:nvSpPr>
        <xdr:cNvPr id="41" name="Oval 40"/>
        <xdr:cNvSpPr/>
      </xdr:nvSpPr>
      <xdr:spPr>
        <a:xfrm>
          <a:off x="4251325" y="33813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273050</xdr:colOff>
      <xdr:row>18</xdr:row>
      <xdr:rowOff>136525</xdr:rowOff>
    </xdr:from>
    <xdr:to>
      <xdr:col>7</xdr:col>
      <xdr:colOff>473075</xdr:colOff>
      <xdr:row>19</xdr:row>
      <xdr:rowOff>136525</xdr:rowOff>
    </xdr:to>
    <xdr:sp macro="" textlink="">
      <xdr:nvSpPr>
        <xdr:cNvPr id="42" name="Oval 41"/>
        <xdr:cNvSpPr/>
      </xdr:nvSpPr>
      <xdr:spPr>
        <a:xfrm>
          <a:off x="4540250" y="361632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596900</xdr:colOff>
      <xdr:row>20</xdr:row>
      <xdr:rowOff>41275</xdr:rowOff>
    </xdr:from>
    <xdr:to>
      <xdr:col>7</xdr:col>
      <xdr:colOff>187325</xdr:colOff>
      <xdr:row>21</xdr:row>
      <xdr:rowOff>41275</xdr:rowOff>
    </xdr:to>
    <xdr:sp macro="" textlink="">
      <xdr:nvSpPr>
        <xdr:cNvPr id="43" name="Oval 42"/>
        <xdr:cNvSpPr/>
      </xdr:nvSpPr>
      <xdr:spPr>
        <a:xfrm>
          <a:off x="4254500" y="38893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3175</xdr:colOff>
      <xdr:row>25</xdr:row>
      <xdr:rowOff>117475</xdr:rowOff>
    </xdr:from>
    <xdr:to>
      <xdr:col>16</xdr:col>
      <xdr:colOff>203200</xdr:colOff>
      <xdr:row>26</xdr:row>
      <xdr:rowOff>117475</xdr:rowOff>
    </xdr:to>
    <xdr:sp macro="" textlink="">
      <xdr:nvSpPr>
        <xdr:cNvPr id="45" name="Oval 44"/>
        <xdr:cNvSpPr/>
      </xdr:nvSpPr>
      <xdr:spPr>
        <a:xfrm>
          <a:off x="9756775" y="488632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587376</xdr:colOff>
      <xdr:row>25</xdr:row>
      <xdr:rowOff>79375</xdr:rowOff>
    </xdr:from>
    <xdr:to>
      <xdr:col>16</xdr:col>
      <xdr:colOff>206376</xdr:colOff>
      <xdr:row>26</xdr:row>
      <xdr:rowOff>127000</xdr:rowOff>
    </xdr:to>
    <xdr:sp macro="" textlink="">
      <xdr:nvSpPr>
        <xdr:cNvPr id="47" name="TextBox 46"/>
        <xdr:cNvSpPr txBox="1"/>
      </xdr:nvSpPr>
      <xdr:spPr>
        <a:xfrm>
          <a:off x="9731376" y="4848225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228600</xdr:colOff>
      <xdr:row>1</xdr:row>
      <xdr:rowOff>0</xdr:rowOff>
    </xdr:to>
    <xdr:sp macro="" textlink="">
      <xdr:nvSpPr>
        <xdr:cNvPr id="48" name="TextBox 47"/>
        <xdr:cNvSpPr txBox="1"/>
      </xdr:nvSpPr>
      <xdr:spPr>
        <a:xfrm>
          <a:off x="0" y="0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</a:t>
          </a:r>
        </a:p>
      </xdr:txBody>
    </xdr:sp>
    <xdr:clientData/>
  </xdr:twoCellAnchor>
  <xdr:twoCellAnchor>
    <xdr:from>
      <xdr:col>0</xdr:col>
      <xdr:colOff>0</xdr:colOff>
      <xdr:row>1</xdr:row>
      <xdr:rowOff>228600</xdr:rowOff>
    </xdr:from>
    <xdr:to>
      <xdr:col>0</xdr:col>
      <xdr:colOff>228600</xdr:colOff>
      <xdr:row>2</xdr:row>
      <xdr:rowOff>228600</xdr:rowOff>
    </xdr:to>
    <xdr:sp macro="" textlink="">
      <xdr:nvSpPr>
        <xdr:cNvPr id="49" name="TextBox 48"/>
        <xdr:cNvSpPr txBox="1"/>
      </xdr:nvSpPr>
      <xdr:spPr>
        <a:xfrm>
          <a:off x="0" y="466725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</a:t>
          </a:r>
        </a:p>
      </xdr:txBody>
    </xdr:sp>
    <xdr:clientData/>
  </xdr:twoCellAnchor>
  <xdr:twoCellAnchor>
    <xdr:from>
      <xdr:col>0</xdr:col>
      <xdr:colOff>9525</xdr:colOff>
      <xdr:row>3</xdr:row>
      <xdr:rowOff>0</xdr:rowOff>
    </xdr:from>
    <xdr:to>
      <xdr:col>0</xdr:col>
      <xdr:colOff>238125</xdr:colOff>
      <xdr:row>4</xdr:row>
      <xdr:rowOff>0</xdr:rowOff>
    </xdr:to>
    <xdr:sp macro="" textlink="">
      <xdr:nvSpPr>
        <xdr:cNvPr id="50" name="TextBox 49"/>
        <xdr:cNvSpPr txBox="1"/>
      </xdr:nvSpPr>
      <xdr:spPr>
        <a:xfrm>
          <a:off x="9525" y="714375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3</a:t>
          </a:r>
        </a:p>
      </xdr:txBody>
    </xdr:sp>
    <xdr:clientData/>
  </xdr:twoCellAnchor>
  <xdr:twoCellAnchor>
    <xdr:from>
      <xdr:col>0</xdr:col>
      <xdr:colOff>0</xdr:colOff>
      <xdr:row>3</xdr:row>
      <xdr:rowOff>228600</xdr:rowOff>
    </xdr:from>
    <xdr:to>
      <xdr:col>0</xdr:col>
      <xdr:colOff>228600</xdr:colOff>
      <xdr:row>4</xdr:row>
      <xdr:rowOff>228600</xdr:rowOff>
    </xdr:to>
    <xdr:sp macro="" textlink="">
      <xdr:nvSpPr>
        <xdr:cNvPr id="51" name="TextBox 50"/>
        <xdr:cNvSpPr txBox="1"/>
      </xdr:nvSpPr>
      <xdr:spPr>
        <a:xfrm>
          <a:off x="0" y="942975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4</a:t>
          </a:r>
        </a:p>
      </xdr:txBody>
    </xdr:sp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238125</xdr:colOff>
      <xdr:row>6</xdr:row>
      <xdr:rowOff>0</xdr:rowOff>
    </xdr:to>
    <xdr:sp macro="" textlink="">
      <xdr:nvSpPr>
        <xdr:cNvPr id="52" name="TextBox 51"/>
        <xdr:cNvSpPr txBox="1"/>
      </xdr:nvSpPr>
      <xdr:spPr>
        <a:xfrm>
          <a:off x="9525" y="1190625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5</a:t>
          </a:r>
        </a:p>
      </xdr:txBody>
    </xdr:sp>
    <xdr:clientData/>
  </xdr:twoCellAnchor>
  <xdr:twoCellAnchor>
    <xdr:from>
      <xdr:col>7</xdr:col>
      <xdr:colOff>0</xdr:colOff>
      <xdr:row>5</xdr:row>
      <xdr:rowOff>171450</xdr:rowOff>
    </xdr:from>
    <xdr:to>
      <xdr:col>7</xdr:col>
      <xdr:colOff>228600</xdr:colOff>
      <xdr:row>6</xdr:row>
      <xdr:rowOff>171450</xdr:rowOff>
    </xdr:to>
    <xdr:sp macro="" textlink="">
      <xdr:nvSpPr>
        <xdr:cNvPr id="53" name="TextBox 52"/>
        <xdr:cNvSpPr txBox="1"/>
      </xdr:nvSpPr>
      <xdr:spPr>
        <a:xfrm>
          <a:off x="4267200" y="1171575"/>
          <a:ext cx="22860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6</a:t>
          </a:r>
        </a:p>
      </xdr:txBody>
    </xdr:sp>
    <xdr:clientData/>
  </xdr:twoCellAnchor>
  <xdr:twoCellAnchor>
    <xdr:from>
      <xdr:col>0</xdr:col>
      <xdr:colOff>9525</xdr:colOff>
      <xdr:row>10</xdr:row>
      <xdr:rowOff>171450</xdr:rowOff>
    </xdr:from>
    <xdr:to>
      <xdr:col>0</xdr:col>
      <xdr:colOff>238125</xdr:colOff>
      <xdr:row>12</xdr:row>
      <xdr:rowOff>171450</xdr:rowOff>
    </xdr:to>
    <xdr:sp macro="" textlink="">
      <xdr:nvSpPr>
        <xdr:cNvPr id="54" name="TextBox 53"/>
        <xdr:cNvSpPr txBox="1"/>
      </xdr:nvSpPr>
      <xdr:spPr>
        <a:xfrm>
          <a:off x="9525" y="2171700"/>
          <a:ext cx="2286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7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0</xdr:col>
      <xdr:colOff>228600</xdr:colOff>
      <xdr:row>0</xdr:row>
      <xdr:rowOff>219075</xdr:rowOff>
    </xdr:to>
    <xdr:sp macro="" textlink="">
      <xdr:nvSpPr>
        <xdr:cNvPr id="55" name="Oval 54"/>
        <xdr:cNvSpPr/>
      </xdr:nvSpPr>
      <xdr:spPr>
        <a:xfrm>
          <a:off x="28575" y="28575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</xdr:colOff>
      <xdr:row>2</xdr:row>
      <xdr:rowOff>38100</xdr:rowOff>
    </xdr:from>
    <xdr:to>
      <xdr:col>0</xdr:col>
      <xdr:colOff>219075</xdr:colOff>
      <xdr:row>2</xdr:row>
      <xdr:rowOff>228600</xdr:rowOff>
    </xdr:to>
    <xdr:sp macro="" textlink="">
      <xdr:nvSpPr>
        <xdr:cNvPr id="56" name="Oval 55"/>
        <xdr:cNvSpPr/>
      </xdr:nvSpPr>
      <xdr:spPr>
        <a:xfrm>
          <a:off x="19050" y="514350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3</xdr:row>
      <xdr:rowOff>38100</xdr:rowOff>
    </xdr:from>
    <xdr:to>
      <xdr:col>0</xdr:col>
      <xdr:colOff>228600</xdr:colOff>
      <xdr:row>3</xdr:row>
      <xdr:rowOff>228600</xdr:rowOff>
    </xdr:to>
    <xdr:sp macro="" textlink="">
      <xdr:nvSpPr>
        <xdr:cNvPr id="57" name="Oval 56"/>
        <xdr:cNvSpPr/>
      </xdr:nvSpPr>
      <xdr:spPr>
        <a:xfrm>
          <a:off x="28575" y="752475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4</xdr:row>
      <xdr:rowOff>28575</xdr:rowOff>
    </xdr:from>
    <xdr:to>
      <xdr:col>0</xdr:col>
      <xdr:colOff>228600</xdr:colOff>
      <xdr:row>4</xdr:row>
      <xdr:rowOff>219075</xdr:rowOff>
    </xdr:to>
    <xdr:sp macro="" textlink="">
      <xdr:nvSpPr>
        <xdr:cNvPr id="58" name="Oval 57"/>
        <xdr:cNvSpPr/>
      </xdr:nvSpPr>
      <xdr:spPr>
        <a:xfrm>
          <a:off x="28575" y="981075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5</xdr:row>
      <xdr:rowOff>19050</xdr:rowOff>
    </xdr:from>
    <xdr:to>
      <xdr:col>0</xdr:col>
      <xdr:colOff>228600</xdr:colOff>
      <xdr:row>5</xdr:row>
      <xdr:rowOff>209550</xdr:rowOff>
    </xdr:to>
    <xdr:sp macro="" textlink="">
      <xdr:nvSpPr>
        <xdr:cNvPr id="59" name="Oval 58"/>
        <xdr:cNvSpPr/>
      </xdr:nvSpPr>
      <xdr:spPr>
        <a:xfrm>
          <a:off x="28575" y="1209675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6</xdr:row>
      <xdr:rowOff>19050</xdr:rowOff>
    </xdr:from>
    <xdr:to>
      <xdr:col>7</xdr:col>
      <xdr:colOff>219075</xdr:colOff>
      <xdr:row>6</xdr:row>
      <xdr:rowOff>190500</xdr:rowOff>
    </xdr:to>
    <xdr:sp macro="" textlink="">
      <xdr:nvSpPr>
        <xdr:cNvPr id="60" name="Oval 59"/>
        <xdr:cNvSpPr/>
      </xdr:nvSpPr>
      <xdr:spPr>
        <a:xfrm>
          <a:off x="4286250" y="1219200"/>
          <a:ext cx="200025" cy="171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12</xdr:row>
      <xdr:rowOff>19050</xdr:rowOff>
    </xdr:from>
    <xdr:to>
      <xdr:col>0</xdr:col>
      <xdr:colOff>228600</xdr:colOff>
      <xdr:row>12</xdr:row>
      <xdr:rowOff>209550</xdr:rowOff>
    </xdr:to>
    <xdr:sp macro="" textlink="">
      <xdr:nvSpPr>
        <xdr:cNvPr id="61" name="Oval 60"/>
        <xdr:cNvSpPr/>
      </xdr:nvSpPr>
      <xdr:spPr>
        <a:xfrm>
          <a:off x="28575" y="2638425"/>
          <a:ext cx="200025" cy="190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123825</xdr:colOff>
      <xdr:row>21</xdr:row>
      <xdr:rowOff>82550</xdr:rowOff>
    </xdr:from>
    <xdr:to>
      <xdr:col>16</xdr:col>
      <xdr:colOff>323850</xdr:colOff>
      <xdr:row>22</xdr:row>
      <xdr:rowOff>82550</xdr:rowOff>
    </xdr:to>
    <xdr:sp macro="" textlink="">
      <xdr:nvSpPr>
        <xdr:cNvPr id="62" name="Oval 61"/>
        <xdr:cNvSpPr/>
      </xdr:nvSpPr>
      <xdr:spPr>
        <a:xfrm>
          <a:off x="9877425" y="4114800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219075</xdr:colOff>
      <xdr:row>21</xdr:row>
      <xdr:rowOff>60325</xdr:rowOff>
    </xdr:from>
    <xdr:to>
      <xdr:col>7</xdr:col>
      <xdr:colOff>419100</xdr:colOff>
      <xdr:row>22</xdr:row>
      <xdr:rowOff>60325</xdr:rowOff>
    </xdr:to>
    <xdr:sp macro="" textlink="">
      <xdr:nvSpPr>
        <xdr:cNvPr id="63" name="Oval 62"/>
        <xdr:cNvSpPr/>
      </xdr:nvSpPr>
      <xdr:spPr>
        <a:xfrm>
          <a:off x="4486275" y="4092575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6350</xdr:colOff>
      <xdr:row>28</xdr:row>
      <xdr:rowOff>50800</xdr:rowOff>
    </xdr:from>
    <xdr:to>
      <xdr:col>16</xdr:col>
      <xdr:colOff>206375</xdr:colOff>
      <xdr:row>29</xdr:row>
      <xdr:rowOff>50800</xdr:rowOff>
    </xdr:to>
    <xdr:sp macro="" textlink="">
      <xdr:nvSpPr>
        <xdr:cNvPr id="64" name="Oval 63"/>
        <xdr:cNvSpPr/>
      </xdr:nvSpPr>
      <xdr:spPr>
        <a:xfrm>
          <a:off x="9759950" y="5372100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603251</xdr:colOff>
      <xdr:row>28</xdr:row>
      <xdr:rowOff>19050</xdr:rowOff>
    </xdr:from>
    <xdr:to>
      <xdr:col>16</xdr:col>
      <xdr:colOff>222251</xdr:colOff>
      <xdr:row>29</xdr:row>
      <xdr:rowOff>66675</xdr:rowOff>
    </xdr:to>
    <xdr:sp macro="" textlink="">
      <xdr:nvSpPr>
        <xdr:cNvPr id="65" name="TextBox 64"/>
        <xdr:cNvSpPr txBox="1"/>
      </xdr:nvSpPr>
      <xdr:spPr>
        <a:xfrm>
          <a:off x="9747251" y="5340350"/>
          <a:ext cx="228600" cy="231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</a:t>
          </a:r>
        </a:p>
      </xdr:txBody>
    </xdr:sp>
    <xdr:clientData/>
  </xdr:twoCellAnchor>
  <xdr:twoCellAnchor>
    <xdr:from>
      <xdr:col>0</xdr:col>
      <xdr:colOff>28575</xdr:colOff>
      <xdr:row>11</xdr:row>
      <xdr:rowOff>9525</xdr:rowOff>
    </xdr:from>
    <xdr:to>
      <xdr:col>0</xdr:col>
      <xdr:colOff>228600</xdr:colOff>
      <xdr:row>11</xdr:row>
      <xdr:rowOff>190500</xdr:rowOff>
    </xdr:to>
    <xdr:sp macro="" textlink="">
      <xdr:nvSpPr>
        <xdr:cNvPr id="66" name="Oval 65"/>
        <xdr:cNvSpPr/>
      </xdr:nvSpPr>
      <xdr:spPr>
        <a:xfrm>
          <a:off x="28575" y="2209800"/>
          <a:ext cx="200025" cy="1809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9525</xdr:colOff>
      <xdr:row>11</xdr:row>
      <xdr:rowOff>180975</xdr:rowOff>
    </xdr:from>
    <xdr:to>
      <xdr:col>0</xdr:col>
      <xdr:colOff>238125</xdr:colOff>
      <xdr:row>13</xdr:row>
      <xdr:rowOff>19050</xdr:rowOff>
    </xdr:to>
    <xdr:sp macro="" textlink="">
      <xdr:nvSpPr>
        <xdr:cNvPr id="67" name="TextBox 66"/>
        <xdr:cNvSpPr txBox="1"/>
      </xdr:nvSpPr>
      <xdr:spPr>
        <a:xfrm>
          <a:off x="9525" y="2381250"/>
          <a:ext cx="2286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8</a:t>
          </a:r>
        </a:p>
      </xdr:txBody>
    </xdr:sp>
    <xdr:clientData/>
  </xdr:twoCellAnchor>
  <xdr:twoCellAnchor>
    <xdr:from>
      <xdr:col>15</xdr:col>
      <xdr:colOff>365125</xdr:colOff>
      <xdr:row>27</xdr:row>
      <xdr:rowOff>4058</xdr:rowOff>
    </xdr:from>
    <xdr:to>
      <xdr:col>15</xdr:col>
      <xdr:colOff>565150</xdr:colOff>
      <xdr:row>28</xdr:row>
      <xdr:rowOff>4058</xdr:rowOff>
    </xdr:to>
    <xdr:sp macro="" textlink="">
      <xdr:nvSpPr>
        <xdr:cNvPr id="68" name="Oval 67"/>
        <xdr:cNvSpPr/>
      </xdr:nvSpPr>
      <xdr:spPr>
        <a:xfrm>
          <a:off x="9509125" y="5141208"/>
          <a:ext cx="200025" cy="1841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352426</xdr:colOff>
      <xdr:row>26</xdr:row>
      <xdr:rowOff>149225</xdr:rowOff>
    </xdr:from>
    <xdr:to>
      <xdr:col>15</xdr:col>
      <xdr:colOff>581026</xdr:colOff>
      <xdr:row>28</xdr:row>
      <xdr:rowOff>6350</xdr:rowOff>
    </xdr:to>
    <xdr:sp macro="" textlink="">
      <xdr:nvSpPr>
        <xdr:cNvPr id="70" name="TextBox 69"/>
        <xdr:cNvSpPr txBox="1"/>
      </xdr:nvSpPr>
      <xdr:spPr>
        <a:xfrm>
          <a:off x="9496426" y="5102225"/>
          <a:ext cx="22860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7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285750</xdr:colOff>
      <xdr:row>587</xdr:row>
      <xdr:rowOff>66675</xdr:rowOff>
    </xdr:from>
    <xdr:to>
      <xdr:col>35</xdr:col>
      <xdr:colOff>590550</xdr:colOff>
      <xdr:row>601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50800</xdr:colOff>
          <xdr:row>22</xdr:row>
          <xdr:rowOff>31750</xdr:rowOff>
        </xdr:from>
        <xdr:to>
          <xdr:col>33</xdr:col>
          <xdr:colOff>400050</xdr:colOff>
          <xdr:row>23</xdr:row>
          <xdr:rowOff>190500</xdr:rowOff>
        </xdr:to>
        <xdr:sp macro="" textlink="">
          <xdr:nvSpPr>
            <xdr:cNvPr id="3074" name="CommandButton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19050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241300</xdr:rowOff>
        </xdr:from>
        <xdr:to>
          <xdr:col>2</xdr:col>
          <xdr:colOff>0</xdr:colOff>
          <xdr:row>3</xdr:row>
          <xdr:rowOff>251113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</xdr:row>
          <xdr:rowOff>241300</xdr:rowOff>
        </xdr:from>
        <xdr:to>
          <xdr:col>6</xdr:col>
          <xdr:colOff>19050</xdr:colOff>
          <xdr:row>3</xdr:row>
          <xdr:rowOff>251113</xdr:rowOff>
        </xdr:to>
        <xdr:sp macro="" textlink="">
          <xdr:nvSpPr>
            <xdr:cNvPr id="3135" name="Drop Down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6</xdr:row>
          <xdr:rowOff>12700</xdr:rowOff>
        </xdr:from>
        <xdr:to>
          <xdr:col>6</xdr:col>
          <xdr:colOff>19050</xdr:colOff>
          <xdr:row>6</xdr:row>
          <xdr:rowOff>247650</xdr:rowOff>
        </xdr:to>
        <xdr:sp macro="" textlink="">
          <xdr:nvSpPr>
            <xdr:cNvPr id="3136" name="Drop Down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953730</xdr:colOff>
      <xdr:row>13</xdr:row>
      <xdr:rowOff>150092</xdr:rowOff>
    </xdr:from>
    <xdr:to>
      <xdr:col>0</xdr:col>
      <xdr:colOff>1932986</xdr:colOff>
      <xdr:row>19</xdr:row>
      <xdr:rowOff>25182</xdr:rowOff>
    </xdr:to>
    <xdr:pic>
      <xdr:nvPicPr>
        <xdr:cNvPr id="2" name="Picture 1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730" y="2955637"/>
          <a:ext cx="979256" cy="1127772"/>
        </a:xfrm>
        <a:prstGeom prst="rect">
          <a:avLst/>
        </a:prstGeom>
      </xdr:spPr>
    </xdr:pic>
    <xdr:clientData/>
  </xdr:twoCellAnchor>
  <xdr:twoCellAnchor editAs="oneCell">
    <xdr:from>
      <xdr:col>6</xdr:col>
      <xdr:colOff>463818</xdr:colOff>
      <xdr:row>0</xdr:row>
      <xdr:rowOff>1</xdr:rowOff>
    </xdr:from>
    <xdr:to>
      <xdr:col>6</xdr:col>
      <xdr:colOff>846491</xdr:colOff>
      <xdr:row>1</xdr:row>
      <xdr:rowOff>161637</xdr:rowOff>
    </xdr:to>
    <xdr:pic>
      <xdr:nvPicPr>
        <xdr:cNvPr id="4" name="Picture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2909" y="1"/>
          <a:ext cx="382673" cy="415636"/>
        </a:xfrm>
        <a:prstGeom prst="rect">
          <a:avLst/>
        </a:prstGeom>
      </xdr:spPr>
    </xdr:pic>
    <xdr:clientData/>
  </xdr:twoCellAnchor>
  <xdr:twoCellAnchor editAs="oneCell">
    <xdr:from>
      <xdr:col>1</xdr:col>
      <xdr:colOff>2057977</xdr:colOff>
      <xdr:row>19</xdr:row>
      <xdr:rowOff>0</xdr:rowOff>
    </xdr:from>
    <xdr:to>
      <xdr:col>2</xdr:col>
      <xdr:colOff>603249</xdr:colOff>
      <xdr:row>20</xdr:row>
      <xdr:rowOff>46181</xdr:rowOff>
    </xdr:to>
    <xdr:pic>
      <xdr:nvPicPr>
        <xdr:cNvPr id="3" name="Picture 2">
          <a:hlinkClick xmlns:r="http://schemas.openxmlformats.org/officeDocument/2006/relationships" r:id="rId6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40630" t="84616" r="55108" b="12365"/>
        <a:stretch/>
      </xdr:blipFill>
      <xdr:spPr>
        <a:xfrm>
          <a:off x="4453659" y="5345546"/>
          <a:ext cx="611908" cy="300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B050"/>
  </sheetPr>
  <dimension ref="A1:J418"/>
  <sheetViews>
    <sheetView workbookViewId="0">
      <pane ySplit="2" topLeftCell="A66" activePane="bottomLeft" state="frozen"/>
      <selection pane="bottomLeft" activeCell="C14" sqref="C14"/>
    </sheetView>
  </sheetViews>
  <sheetFormatPr defaultColWidth="9.1796875" defaultRowHeight="12.5" x14ac:dyDescent="0.25"/>
  <cols>
    <col min="1" max="1" width="14.7265625" style="4" bestFit="1" customWidth="1"/>
    <col min="2" max="2" width="12.54296875" style="4" bestFit="1" customWidth="1"/>
    <col min="3" max="3" width="5" style="4" customWidth="1"/>
    <col min="4" max="16384" width="9.1796875" style="4"/>
  </cols>
  <sheetData>
    <row r="1" spans="1:3" ht="13" x14ac:dyDescent="0.3">
      <c r="A1" s="4" t="s">
        <v>12</v>
      </c>
    </row>
    <row r="2" spans="1:3" ht="13" x14ac:dyDescent="0.3">
      <c r="A2" s="8" t="s">
        <v>5</v>
      </c>
      <c r="B2" s="8" t="s">
        <v>6</v>
      </c>
      <c r="C2" s="8" t="s">
        <v>7</v>
      </c>
    </row>
    <row r="3" spans="1:3" x14ac:dyDescent="0.25">
      <c r="A3" s="5">
        <v>2</v>
      </c>
      <c r="B3" s="5">
        <v>0.92</v>
      </c>
      <c r="C3" s="5">
        <v>11.4</v>
      </c>
    </row>
    <row r="4" spans="1:3" x14ac:dyDescent="0.25">
      <c r="A4" s="5">
        <v>1.9</v>
      </c>
      <c r="B4" s="5">
        <v>0.92</v>
      </c>
      <c r="C4" s="5">
        <v>11.1</v>
      </c>
    </row>
    <row r="5" spans="1:3" x14ac:dyDescent="0.25">
      <c r="A5" s="5">
        <v>1.8</v>
      </c>
      <c r="B5" s="5">
        <v>0.92</v>
      </c>
      <c r="C5" s="5">
        <v>10.8</v>
      </c>
    </row>
    <row r="6" spans="1:3" x14ac:dyDescent="0.25">
      <c r="A6" s="5">
        <v>1.7</v>
      </c>
      <c r="B6" s="5">
        <v>0.92</v>
      </c>
      <c r="C6" s="5">
        <v>10.5</v>
      </c>
    </row>
    <row r="7" spans="1:3" x14ac:dyDescent="0.25">
      <c r="A7" s="5">
        <v>1.6</v>
      </c>
      <c r="B7" s="5">
        <v>0.92</v>
      </c>
      <c r="C7" s="5">
        <v>10.199999999999999</v>
      </c>
    </row>
    <row r="8" spans="1:3" x14ac:dyDescent="0.25">
      <c r="A8" s="5">
        <v>1.5</v>
      </c>
      <c r="B8" s="5">
        <v>0.92</v>
      </c>
      <c r="C8" s="5">
        <v>10</v>
      </c>
    </row>
    <row r="9" spans="1:3" x14ac:dyDescent="0.25">
      <c r="A9" s="5">
        <v>1.4</v>
      </c>
      <c r="B9" s="5">
        <v>0.92</v>
      </c>
      <c r="C9" s="5">
        <v>9.6999999999999993</v>
      </c>
    </row>
    <row r="10" spans="1:3" x14ac:dyDescent="0.25">
      <c r="A10" s="5">
        <v>1.3</v>
      </c>
      <c r="B10" s="5">
        <v>0.92</v>
      </c>
      <c r="C10" s="5">
        <v>9.5</v>
      </c>
    </row>
    <row r="11" spans="1:3" x14ac:dyDescent="0.25">
      <c r="A11" s="5">
        <v>1.2</v>
      </c>
      <c r="B11" s="5">
        <v>0.92</v>
      </c>
      <c r="C11" s="5">
        <v>9.3000000000000007</v>
      </c>
    </row>
    <row r="12" spans="1:3" x14ac:dyDescent="0.25">
      <c r="A12" s="5">
        <v>1.1000000000000001</v>
      </c>
      <c r="B12" s="5">
        <v>0.92</v>
      </c>
      <c r="C12" s="5">
        <v>9.1</v>
      </c>
    </row>
    <row r="13" spans="1:3" x14ac:dyDescent="0.25">
      <c r="A13" s="5">
        <v>1</v>
      </c>
      <c r="B13" s="5">
        <v>0.92</v>
      </c>
      <c r="C13" s="5">
        <v>8.9</v>
      </c>
    </row>
    <row r="14" spans="1:3" x14ac:dyDescent="0.25">
      <c r="A14" s="5">
        <v>0.9</v>
      </c>
      <c r="B14" s="5">
        <v>0.92</v>
      </c>
      <c r="C14" s="5">
        <v>8.6</v>
      </c>
    </row>
    <row r="15" spans="1:3" x14ac:dyDescent="0.25">
      <c r="A15" s="5">
        <v>0.8</v>
      </c>
      <c r="B15" s="5">
        <v>0.92</v>
      </c>
      <c r="C15" s="5">
        <v>8.1</v>
      </c>
    </row>
    <row r="16" spans="1:3" x14ac:dyDescent="0.25">
      <c r="A16" s="5">
        <v>0.7</v>
      </c>
      <c r="B16" s="5">
        <v>0.92</v>
      </c>
      <c r="C16" s="5">
        <v>7.3</v>
      </c>
    </row>
    <row r="17" spans="1:3" x14ac:dyDescent="0.25">
      <c r="A17" s="5">
        <v>0.6</v>
      </c>
      <c r="B17" s="5">
        <v>0.92</v>
      </c>
      <c r="C17" s="5">
        <v>6</v>
      </c>
    </row>
    <row r="18" spans="1:3" x14ac:dyDescent="0.25">
      <c r="A18" s="5">
        <v>0.5</v>
      </c>
      <c r="B18" s="5">
        <v>0.92</v>
      </c>
      <c r="C18" s="5">
        <v>3.9</v>
      </c>
    </row>
    <row r="19" spans="1:3" x14ac:dyDescent="0.25">
      <c r="A19" s="5">
        <v>2</v>
      </c>
      <c r="B19" s="5">
        <v>0.91</v>
      </c>
      <c r="C19" s="5">
        <v>10.8</v>
      </c>
    </row>
    <row r="20" spans="1:3" x14ac:dyDescent="0.25">
      <c r="A20" s="5">
        <v>1.9</v>
      </c>
      <c r="B20" s="5">
        <v>0.91</v>
      </c>
      <c r="C20" s="5">
        <v>10.5</v>
      </c>
    </row>
    <row r="21" spans="1:3" x14ac:dyDescent="0.25">
      <c r="A21" s="5">
        <v>1.8</v>
      </c>
      <c r="B21" s="5">
        <v>0.91</v>
      </c>
      <c r="C21" s="5">
        <v>10.199999999999999</v>
      </c>
    </row>
    <row r="22" spans="1:3" x14ac:dyDescent="0.25">
      <c r="A22" s="5">
        <v>1.7</v>
      </c>
      <c r="B22" s="5">
        <v>0.91</v>
      </c>
      <c r="C22" s="5">
        <v>9.9</v>
      </c>
    </row>
    <row r="23" spans="1:3" x14ac:dyDescent="0.25">
      <c r="A23" s="5">
        <v>1.6</v>
      </c>
      <c r="B23" s="5">
        <v>0.91</v>
      </c>
      <c r="C23" s="5">
        <v>9.6999999999999993</v>
      </c>
    </row>
    <row r="24" spans="1:3" x14ac:dyDescent="0.25">
      <c r="A24" s="5">
        <v>1.5</v>
      </c>
      <c r="B24" s="5">
        <v>0.91</v>
      </c>
      <c r="C24" s="5">
        <v>9.4</v>
      </c>
    </row>
    <row r="25" spans="1:3" x14ac:dyDescent="0.25">
      <c r="A25" s="5">
        <v>1.4</v>
      </c>
      <c r="B25" s="5">
        <v>0.91</v>
      </c>
      <c r="C25" s="5">
        <v>9.1999999999999993</v>
      </c>
    </row>
    <row r="26" spans="1:3" x14ac:dyDescent="0.25">
      <c r="A26" s="5">
        <v>1.3</v>
      </c>
      <c r="B26" s="5">
        <v>0.91</v>
      </c>
      <c r="C26" s="5">
        <v>9</v>
      </c>
    </row>
    <row r="27" spans="1:3" x14ac:dyDescent="0.25">
      <c r="A27" s="5">
        <v>1.2</v>
      </c>
      <c r="B27" s="5">
        <v>0.91</v>
      </c>
      <c r="C27" s="5">
        <v>8.8000000000000007</v>
      </c>
    </row>
    <row r="28" spans="1:3" x14ac:dyDescent="0.25">
      <c r="A28" s="5">
        <v>1.1000000000000001</v>
      </c>
      <c r="B28" s="5">
        <v>0.91</v>
      </c>
      <c r="C28" s="5">
        <v>8.6</v>
      </c>
    </row>
    <row r="29" spans="1:3" x14ac:dyDescent="0.25">
      <c r="A29" s="5">
        <v>1</v>
      </c>
      <c r="B29" s="5">
        <v>0.91</v>
      </c>
      <c r="C29" s="5">
        <v>8.4</v>
      </c>
    </row>
    <row r="30" spans="1:3" x14ac:dyDescent="0.25">
      <c r="A30" s="5">
        <v>0.9</v>
      </c>
      <c r="B30" s="5">
        <v>0.91</v>
      </c>
      <c r="C30" s="5">
        <v>8.1</v>
      </c>
    </row>
    <row r="31" spans="1:3" x14ac:dyDescent="0.25">
      <c r="A31" s="5">
        <v>0.8</v>
      </c>
      <c r="B31" s="5">
        <v>0.91</v>
      </c>
      <c r="C31" s="5">
        <v>7.6</v>
      </c>
    </row>
    <row r="32" spans="1:3" x14ac:dyDescent="0.25">
      <c r="A32" s="5">
        <v>0.7</v>
      </c>
      <c r="B32" s="5">
        <v>0.91</v>
      </c>
      <c r="C32" s="5">
        <v>6.9</v>
      </c>
    </row>
    <row r="33" spans="1:3" x14ac:dyDescent="0.25">
      <c r="A33" s="5">
        <v>0.6</v>
      </c>
      <c r="B33" s="5">
        <v>0.91</v>
      </c>
      <c r="C33" s="5">
        <v>5.6</v>
      </c>
    </row>
    <row r="34" spans="1:3" x14ac:dyDescent="0.25">
      <c r="A34" s="5">
        <v>0.5</v>
      </c>
      <c r="B34" s="5">
        <v>0.91</v>
      </c>
      <c r="C34" s="5">
        <v>3.7</v>
      </c>
    </row>
    <row r="35" spans="1:3" x14ac:dyDescent="0.25">
      <c r="A35" s="5">
        <v>2</v>
      </c>
      <c r="B35" s="5">
        <v>0.9</v>
      </c>
      <c r="C35" s="5">
        <v>10.199999999999999</v>
      </c>
    </row>
    <row r="36" spans="1:3" x14ac:dyDescent="0.25">
      <c r="A36" s="5">
        <v>1.9</v>
      </c>
      <c r="B36" s="5">
        <v>0.9</v>
      </c>
      <c r="C36" s="5">
        <v>9.9</v>
      </c>
    </row>
    <row r="37" spans="1:3" x14ac:dyDescent="0.25">
      <c r="A37" s="5">
        <v>1.8</v>
      </c>
      <c r="B37" s="5">
        <v>0.9</v>
      </c>
      <c r="C37" s="5">
        <v>9.6</v>
      </c>
    </row>
    <row r="38" spans="1:3" x14ac:dyDescent="0.25">
      <c r="A38" s="5">
        <v>1.7</v>
      </c>
      <c r="B38" s="5">
        <v>0.9</v>
      </c>
      <c r="C38" s="5">
        <v>9.4</v>
      </c>
    </row>
    <row r="39" spans="1:3" x14ac:dyDescent="0.25">
      <c r="A39" s="5">
        <v>1.6</v>
      </c>
      <c r="B39" s="5">
        <v>0.9</v>
      </c>
      <c r="C39" s="5">
        <v>9.1</v>
      </c>
    </row>
    <row r="40" spans="1:3" x14ac:dyDescent="0.25">
      <c r="A40" s="5">
        <v>1.5</v>
      </c>
      <c r="B40" s="5">
        <v>0.9</v>
      </c>
      <c r="C40" s="5">
        <v>8.9</v>
      </c>
    </row>
    <row r="41" spans="1:3" x14ac:dyDescent="0.25">
      <c r="A41" s="5">
        <v>1.4</v>
      </c>
      <c r="B41" s="5">
        <v>0.9</v>
      </c>
      <c r="C41" s="5">
        <v>8.6999999999999993</v>
      </c>
    </row>
    <row r="42" spans="1:3" x14ac:dyDescent="0.25">
      <c r="A42" s="5">
        <v>1.3</v>
      </c>
      <c r="B42" s="5">
        <v>0.9</v>
      </c>
      <c r="C42" s="5">
        <v>8.5</v>
      </c>
    </row>
    <row r="43" spans="1:3" x14ac:dyDescent="0.25">
      <c r="A43" s="5">
        <v>1.2</v>
      </c>
      <c r="B43" s="5">
        <v>0.9</v>
      </c>
      <c r="C43" s="5">
        <v>8.3000000000000007</v>
      </c>
    </row>
    <row r="44" spans="1:3" x14ac:dyDescent="0.25">
      <c r="A44" s="5">
        <v>1.1000000000000001</v>
      </c>
      <c r="B44" s="5">
        <v>0.9</v>
      </c>
      <c r="C44" s="5">
        <v>8.1</v>
      </c>
    </row>
    <row r="45" spans="1:3" x14ac:dyDescent="0.25">
      <c r="A45" s="5">
        <v>1</v>
      </c>
      <c r="B45" s="5">
        <v>0.9</v>
      </c>
      <c r="C45" s="5">
        <v>7.9</v>
      </c>
    </row>
    <row r="46" spans="1:3" x14ac:dyDescent="0.25">
      <c r="A46" s="5">
        <v>0.9</v>
      </c>
      <c r="B46" s="5">
        <v>0.9</v>
      </c>
      <c r="C46" s="5">
        <v>7.6</v>
      </c>
    </row>
    <row r="47" spans="1:3" x14ac:dyDescent="0.25">
      <c r="A47" s="5">
        <v>0.8</v>
      </c>
      <c r="B47" s="5">
        <v>0.9</v>
      </c>
      <c r="C47" s="5">
        <v>7.2</v>
      </c>
    </row>
    <row r="48" spans="1:3" x14ac:dyDescent="0.25">
      <c r="A48" s="5">
        <v>0.7</v>
      </c>
      <c r="B48" s="5">
        <v>0.9</v>
      </c>
      <c r="C48" s="5">
        <v>6.5</v>
      </c>
    </row>
    <row r="49" spans="1:3" x14ac:dyDescent="0.25">
      <c r="A49" s="5">
        <v>0.6</v>
      </c>
      <c r="B49" s="5">
        <v>0.9</v>
      </c>
      <c r="C49" s="5">
        <v>5.3</v>
      </c>
    </row>
    <row r="50" spans="1:3" x14ac:dyDescent="0.25">
      <c r="A50" s="5">
        <v>0.5</v>
      </c>
      <c r="B50" s="5">
        <v>0.9</v>
      </c>
      <c r="C50" s="5">
        <v>3.5</v>
      </c>
    </row>
    <row r="51" spans="1:3" x14ac:dyDescent="0.25">
      <c r="A51" s="5">
        <v>2</v>
      </c>
      <c r="B51" s="5">
        <v>0.89</v>
      </c>
      <c r="C51" s="5">
        <v>9.6</v>
      </c>
    </row>
    <row r="52" spans="1:3" x14ac:dyDescent="0.25">
      <c r="A52" s="5">
        <v>1.9</v>
      </c>
      <c r="B52" s="5">
        <v>0.89</v>
      </c>
      <c r="C52" s="5">
        <v>9.3000000000000007</v>
      </c>
    </row>
    <row r="53" spans="1:3" x14ac:dyDescent="0.25">
      <c r="A53" s="5">
        <v>1.8</v>
      </c>
      <c r="B53" s="5">
        <v>0.89</v>
      </c>
      <c r="C53" s="5">
        <v>9.1</v>
      </c>
    </row>
    <row r="54" spans="1:3" x14ac:dyDescent="0.25">
      <c r="A54" s="5">
        <v>1.7</v>
      </c>
      <c r="B54" s="5">
        <v>0.89</v>
      </c>
      <c r="C54" s="5">
        <v>8.8000000000000007</v>
      </c>
    </row>
    <row r="55" spans="1:3" x14ac:dyDescent="0.25">
      <c r="A55" s="5">
        <v>1.6</v>
      </c>
      <c r="B55" s="5">
        <v>0.89</v>
      </c>
      <c r="C55" s="5">
        <v>8.6</v>
      </c>
    </row>
    <row r="56" spans="1:3" x14ac:dyDescent="0.25">
      <c r="A56" s="5">
        <v>1.5</v>
      </c>
      <c r="B56" s="5">
        <v>0.89</v>
      </c>
      <c r="C56" s="5">
        <v>8.4</v>
      </c>
    </row>
    <row r="57" spans="1:3" x14ac:dyDescent="0.25">
      <c r="A57" s="5">
        <v>1.4</v>
      </c>
      <c r="B57" s="5">
        <v>0.89</v>
      </c>
      <c r="C57" s="5">
        <v>8.1999999999999993</v>
      </c>
    </row>
    <row r="58" spans="1:3" x14ac:dyDescent="0.25">
      <c r="A58" s="5">
        <v>1.3</v>
      </c>
      <c r="B58" s="5">
        <v>0.89</v>
      </c>
      <c r="C58" s="5">
        <v>8</v>
      </c>
    </row>
    <row r="59" spans="1:3" x14ac:dyDescent="0.25">
      <c r="A59" s="5">
        <v>1.2</v>
      </c>
      <c r="B59" s="5">
        <v>0.89</v>
      </c>
      <c r="C59" s="5">
        <v>7.8</v>
      </c>
    </row>
    <row r="60" spans="1:3" x14ac:dyDescent="0.25">
      <c r="A60" s="5">
        <v>1.1000000000000001</v>
      </c>
      <c r="B60" s="5">
        <v>0.89</v>
      </c>
      <c r="C60" s="5">
        <v>7.7</v>
      </c>
    </row>
    <row r="61" spans="1:3" x14ac:dyDescent="0.25">
      <c r="A61" s="5">
        <v>1</v>
      </c>
      <c r="B61" s="5">
        <v>0.89</v>
      </c>
      <c r="C61" s="5">
        <v>7.5</v>
      </c>
    </row>
    <row r="62" spans="1:3" x14ac:dyDescent="0.25">
      <c r="A62" s="5">
        <v>0.9</v>
      </c>
      <c r="B62" s="5">
        <v>0.89</v>
      </c>
      <c r="C62" s="5">
        <v>7.2</v>
      </c>
    </row>
    <row r="63" spans="1:3" x14ac:dyDescent="0.25">
      <c r="A63" s="5">
        <v>0.8</v>
      </c>
      <c r="B63" s="5">
        <v>0.89</v>
      </c>
      <c r="C63" s="5">
        <v>6.8</v>
      </c>
    </row>
    <row r="64" spans="1:3" x14ac:dyDescent="0.25">
      <c r="A64" s="5">
        <v>0.7</v>
      </c>
      <c r="B64" s="5">
        <v>0.89</v>
      </c>
      <c r="C64" s="5">
        <v>6.2</v>
      </c>
    </row>
    <row r="65" spans="1:3" x14ac:dyDescent="0.25">
      <c r="A65" s="5">
        <v>0.6</v>
      </c>
      <c r="B65" s="5">
        <v>0.89</v>
      </c>
      <c r="C65" s="5">
        <v>5</v>
      </c>
    </row>
    <row r="66" spans="1:3" x14ac:dyDescent="0.25">
      <c r="A66" s="5">
        <v>0.5</v>
      </c>
      <c r="B66" s="5">
        <v>0.89</v>
      </c>
      <c r="C66" s="5">
        <v>3.3</v>
      </c>
    </row>
    <row r="67" spans="1:3" x14ac:dyDescent="0.25">
      <c r="A67" s="5">
        <v>2</v>
      </c>
      <c r="B67" s="5">
        <v>0.88</v>
      </c>
      <c r="C67" s="5">
        <v>9.1</v>
      </c>
    </row>
    <row r="68" spans="1:3" x14ac:dyDescent="0.25">
      <c r="A68" s="5">
        <v>1.9</v>
      </c>
      <c r="B68" s="5">
        <v>0.88</v>
      </c>
      <c r="C68" s="5">
        <v>8.8000000000000007</v>
      </c>
    </row>
    <row r="69" spans="1:3" x14ac:dyDescent="0.25">
      <c r="A69" s="5">
        <v>1.8</v>
      </c>
      <c r="B69" s="5">
        <v>0.88</v>
      </c>
      <c r="C69" s="5">
        <v>8.6</v>
      </c>
    </row>
    <row r="70" spans="1:3" x14ac:dyDescent="0.25">
      <c r="A70" s="5">
        <v>1.7</v>
      </c>
      <c r="B70" s="5">
        <v>0.88</v>
      </c>
      <c r="C70" s="5">
        <v>8.3000000000000007</v>
      </c>
    </row>
    <row r="71" spans="1:3" x14ac:dyDescent="0.25">
      <c r="A71" s="5">
        <v>1.6</v>
      </c>
      <c r="B71" s="5">
        <v>0.88</v>
      </c>
      <c r="C71" s="5">
        <v>8.1</v>
      </c>
    </row>
    <row r="72" spans="1:3" x14ac:dyDescent="0.25">
      <c r="A72" s="5">
        <v>1.5</v>
      </c>
      <c r="B72" s="5">
        <v>0.88</v>
      </c>
      <c r="C72" s="5">
        <v>7.9</v>
      </c>
    </row>
    <row r="73" spans="1:3" x14ac:dyDescent="0.25">
      <c r="A73" s="5">
        <v>1.4</v>
      </c>
      <c r="B73" s="5">
        <v>0.88</v>
      </c>
      <c r="C73" s="5">
        <v>7.7</v>
      </c>
    </row>
    <row r="74" spans="1:3" x14ac:dyDescent="0.25">
      <c r="A74" s="5">
        <v>1.3</v>
      </c>
      <c r="B74" s="5">
        <v>0.88</v>
      </c>
      <c r="C74" s="5">
        <v>7.6</v>
      </c>
    </row>
    <row r="75" spans="1:3" x14ac:dyDescent="0.25">
      <c r="A75" s="5">
        <v>1.2</v>
      </c>
      <c r="B75" s="5">
        <v>0.88</v>
      </c>
      <c r="C75" s="5">
        <v>7.4</v>
      </c>
    </row>
    <row r="76" spans="1:3" x14ac:dyDescent="0.25">
      <c r="A76" s="5">
        <v>1.1000000000000001</v>
      </c>
      <c r="B76" s="5">
        <v>0.88</v>
      </c>
      <c r="C76" s="5">
        <v>7.2</v>
      </c>
    </row>
    <row r="77" spans="1:3" x14ac:dyDescent="0.25">
      <c r="A77" s="5">
        <v>1</v>
      </c>
      <c r="B77" s="5">
        <v>0.88</v>
      </c>
      <c r="C77" s="5">
        <v>7.1</v>
      </c>
    </row>
    <row r="78" spans="1:3" x14ac:dyDescent="0.25">
      <c r="A78" s="5">
        <v>0.9</v>
      </c>
      <c r="B78" s="5">
        <v>0.88</v>
      </c>
      <c r="C78" s="5">
        <v>6.8</v>
      </c>
    </row>
    <row r="79" spans="1:3" x14ac:dyDescent="0.25">
      <c r="A79" s="5">
        <v>0.8</v>
      </c>
      <c r="B79" s="5">
        <v>0.88</v>
      </c>
      <c r="C79" s="5">
        <v>6.4</v>
      </c>
    </row>
    <row r="80" spans="1:3" x14ac:dyDescent="0.25">
      <c r="A80" s="5">
        <v>0.7</v>
      </c>
      <c r="B80" s="5">
        <v>0.88</v>
      </c>
      <c r="C80" s="5">
        <v>5.8</v>
      </c>
    </row>
    <row r="81" spans="1:3" x14ac:dyDescent="0.25">
      <c r="A81" s="5">
        <v>0.6</v>
      </c>
      <c r="B81" s="5">
        <v>0.88</v>
      </c>
      <c r="C81" s="5">
        <v>4.8</v>
      </c>
    </row>
    <row r="82" spans="1:3" x14ac:dyDescent="0.25">
      <c r="A82" s="5">
        <v>0.5</v>
      </c>
      <c r="B82" s="5">
        <v>0.88</v>
      </c>
      <c r="C82" s="5">
        <v>3.1</v>
      </c>
    </row>
    <row r="83" spans="1:3" x14ac:dyDescent="0.25">
      <c r="A83" s="5">
        <v>2</v>
      </c>
      <c r="B83" s="5">
        <v>0.87</v>
      </c>
      <c r="C83" s="5">
        <v>8.6</v>
      </c>
    </row>
    <row r="84" spans="1:3" x14ac:dyDescent="0.25">
      <c r="A84" s="5">
        <v>1.9</v>
      </c>
      <c r="B84" s="5">
        <v>0.87</v>
      </c>
      <c r="C84" s="5">
        <v>8.3000000000000007</v>
      </c>
    </row>
    <row r="85" spans="1:3" x14ac:dyDescent="0.25">
      <c r="A85" s="5">
        <v>1.8</v>
      </c>
      <c r="B85" s="5">
        <v>0.87</v>
      </c>
      <c r="C85" s="5">
        <v>8.1</v>
      </c>
    </row>
    <row r="86" spans="1:3" x14ac:dyDescent="0.25">
      <c r="A86" s="5">
        <v>1.7</v>
      </c>
      <c r="B86" s="5">
        <v>0.87</v>
      </c>
      <c r="C86" s="5">
        <v>7.9</v>
      </c>
    </row>
    <row r="87" spans="1:3" x14ac:dyDescent="0.25">
      <c r="A87" s="5">
        <v>1.6</v>
      </c>
      <c r="B87" s="5">
        <v>0.87</v>
      </c>
      <c r="C87" s="5">
        <v>7.7</v>
      </c>
    </row>
    <row r="88" spans="1:3" x14ac:dyDescent="0.25">
      <c r="A88" s="5">
        <v>1.5</v>
      </c>
      <c r="B88" s="5">
        <v>0.87</v>
      </c>
      <c r="C88" s="5">
        <v>7.5</v>
      </c>
    </row>
    <row r="89" spans="1:3" x14ac:dyDescent="0.25">
      <c r="A89" s="5">
        <v>1.4</v>
      </c>
      <c r="B89" s="5">
        <v>0.87</v>
      </c>
      <c r="C89" s="5">
        <v>7.3</v>
      </c>
    </row>
    <row r="90" spans="1:3" x14ac:dyDescent="0.25">
      <c r="A90" s="5">
        <v>1.3</v>
      </c>
      <c r="B90" s="5">
        <v>0.87</v>
      </c>
      <c r="C90" s="5">
        <v>7.2</v>
      </c>
    </row>
    <row r="91" spans="1:3" x14ac:dyDescent="0.25">
      <c r="A91" s="5">
        <v>1.2</v>
      </c>
      <c r="B91" s="5">
        <v>0.87</v>
      </c>
      <c r="C91" s="5">
        <v>7</v>
      </c>
    </row>
    <row r="92" spans="1:3" x14ac:dyDescent="0.25">
      <c r="A92" s="5">
        <v>1.1000000000000001</v>
      </c>
      <c r="B92" s="5">
        <v>0.87</v>
      </c>
      <c r="C92" s="5">
        <v>6.8</v>
      </c>
    </row>
    <row r="93" spans="1:3" x14ac:dyDescent="0.25">
      <c r="A93" s="5">
        <v>1</v>
      </c>
      <c r="B93" s="5">
        <v>0.87</v>
      </c>
      <c r="C93" s="5">
        <v>6.7</v>
      </c>
    </row>
    <row r="94" spans="1:3" x14ac:dyDescent="0.25">
      <c r="A94" s="5">
        <v>0.9</v>
      </c>
      <c r="B94" s="5">
        <v>0.87</v>
      </c>
      <c r="C94" s="5">
        <v>6.4</v>
      </c>
    </row>
    <row r="95" spans="1:3" x14ac:dyDescent="0.25">
      <c r="A95" s="5">
        <v>0.8</v>
      </c>
      <c r="B95" s="5">
        <v>0.87</v>
      </c>
      <c r="C95" s="5">
        <v>6.1</v>
      </c>
    </row>
    <row r="96" spans="1:3" x14ac:dyDescent="0.25">
      <c r="A96" s="5">
        <v>0.7</v>
      </c>
      <c r="B96" s="5">
        <v>0.87</v>
      </c>
      <c r="C96" s="5">
        <v>5.5</v>
      </c>
    </row>
    <row r="97" spans="1:3" x14ac:dyDescent="0.25">
      <c r="A97" s="5">
        <v>0.6</v>
      </c>
      <c r="B97" s="5">
        <v>0.87</v>
      </c>
      <c r="C97" s="5">
        <v>4.5</v>
      </c>
    </row>
    <row r="98" spans="1:3" x14ac:dyDescent="0.25">
      <c r="A98" s="5">
        <v>0.5</v>
      </c>
      <c r="B98" s="5">
        <v>0.87</v>
      </c>
      <c r="C98" s="5">
        <v>2.9</v>
      </c>
    </row>
    <row r="99" spans="1:3" x14ac:dyDescent="0.25">
      <c r="A99" s="5">
        <v>2</v>
      </c>
      <c r="B99" s="5">
        <v>0.86</v>
      </c>
      <c r="C99" s="5">
        <v>8.1</v>
      </c>
    </row>
    <row r="100" spans="1:3" x14ac:dyDescent="0.25">
      <c r="A100" s="5">
        <v>1.9</v>
      </c>
      <c r="B100" s="5">
        <v>0.86</v>
      </c>
      <c r="C100" s="5">
        <v>7.9</v>
      </c>
    </row>
    <row r="101" spans="1:3" x14ac:dyDescent="0.25">
      <c r="A101" s="5">
        <v>1.8</v>
      </c>
      <c r="B101" s="5">
        <v>0.86</v>
      </c>
      <c r="C101" s="5">
        <v>7.6</v>
      </c>
    </row>
    <row r="102" spans="1:3" x14ac:dyDescent="0.25">
      <c r="A102" s="5">
        <v>1.7</v>
      </c>
      <c r="B102" s="5">
        <v>0.86</v>
      </c>
      <c r="C102" s="5">
        <v>7.4</v>
      </c>
    </row>
    <row r="103" spans="1:3" x14ac:dyDescent="0.25">
      <c r="A103" s="5">
        <v>1.6</v>
      </c>
      <c r="B103" s="5">
        <v>0.86</v>
      </c>
      <c r="C103" s="5">
        <v>7.2</v>
      </c>
    </row>
    <row r="104" spans="1:3" x14ac:dyDescent="0.25">
      <c r="A104" s="5">
        <v>1.5</v>
      </c>
      <c r="B104" s="5">
        <v>0.86</v>
      </c>
      <c r="C104" s="5">
        <v>7.1</v>
      </c>
    </row>
    <row r="105" spans="1:3" x14ac:dyDescent="0.25">
      <c r="A105" s="5">
        <v>1.4</v>
      </c>
      <c r="B105" s="5">
        <v>0.86</v>
      </c>
      <c r="C105" s="5">
        <v>6.9</v>
      </c>
    </row>
    <row r="106" spans="1:3" x14ac:dyDescent="0.25">
      <c r="A106" s="5">
        <v>1.3</v>
      </c>
      <c r="B106" s="5">
        <v>0.86</v>
      </c>
      <c r="C106" s="5">
        <v>6.8</v>
      </c>
    </row>
    <row r="107" spans="1:3" x14ac:dyDescent="0.25">
      <c r="A107" s="5">
        <v>1.2</v>
      </c>
      <c r="B107" s="5">
        <v>0.86</v>
      </c>
      <c r="C107" s="5">
        <v>6.6</v>
      </c>
    </row>
    <row r="108" spans="1:3" x14ac:dyDescent="0.25">
      <c r="A108" s="5">
        <v>1.1000000000000001</v>
      </c>
      <c r="B108" s="5">
        <v>0.86</v>
      </c>
      <c r="C108" s="5">
        <v>6.5</v>
      </c>
    </row>
    <row r="109" spans="1:3" x14ac:dyDescent="0.25">
      <c r="A109" s="5">
        <v>1</v>
      </c>
      <c r="B109" s="5">
        <v>0.86</v>
      </c>
      <c r="C109" s="5">
        <v>6.3</v>
      </c>
    </row>
    <row r="110" spans="1:3" x14ac:dyDescent="0.25">
      <c r="A110" s="5">
        <v>0.9</v>
      </c>
      <c r="B110" s="5">
        <v>0.86</v>
      </c>
      <c r="C110" s="5">
        <v>6.1</v>
      </c>
    </row>
    <row r="111" spans="1:3" x14ac:dyDescent="0.25">
      <c r="A111" s="5">
        <v>0.8</v>
      </c>
      <c r="B111" s="5">
        <v>0.86</v>
      </c>
      <c r="C111" s="5">
        <v>5.7</v>
      </c>
    </row>
    <row r="112" spans="1:3" x14ac:dyDescent="0.25">
      <c r="A112" s="5">
        <v>0.7</v>
      </c>
      <c r="B112" s="5">
        <v>0.86</v>
      </c>
      <c r="C112" s="5">
        <v>5.2</v>
      </c>
    </row>
    <row r="113" spans="1:3" x14ac:dyDescent="0.25">
      <c r="A113" s="5">
        <v>0.6</v>
      </c>
      <c r="B113" s="5">
        <v>0.86</v>
      </c>
      <c r="C113" s="5">
        <v>4.2</v>
      </c>
    </row>
    <row r="114" spans="1:3" x14ac:dyDescent="0.25">
      <c r="A114" s="5">
        <v>0.5</v>
      </c>
      <c r="B114" s="5">
        <v>0.86</v>
      </c>
      <c r="C114" s="5">
        <v>2.8</v>
      </c>
    </row>
    <row r="115" spans="1:3" x14ac:dyDescent="0.25">
      <c r="A115" s="5">
        <v>2</v>
      </c>
      <c r="B115" s="5">
        <v>0.85</v>
      </c>
      <c r="C115" s="5">
        <v>7.6</v>
      </c>
    </row>
    <row r="116" spans="1:3" x14ac:dyDescent="0.25">
      <c r="A116" s="5">
        <v>1.9</v>
      </c>
      <c r="B116" s="5">
        <v>0.85</v>
      </c>
      <c r="C116" s="5">
        <v>7.4</v>
      </c>
    </row>
    <row r="117" spans="1:3" x14ac:dyDescent="0.25">
      <c r="A117" s="5">
        <v>1.8</v>
      </c>
      <c r="B117" s="5">
        <v>0.85</v>
      </c>
      <c r="C117" s="5">
        <v>7.2</v>
      </c>
    </row>
    <row r="118" spans="1:3" x14ac:dyDescent="0.25">
      <c r="A118" s="5">
        <v>1.7</v>
      </c>
      <c r="B118" s="5">
        <v>0.85</v>
      </c>
      <c r="C118" s="5">
        <v>7</v>
      </c>
    </row>
    <row r="119" spans="1:3" x14ac:dyDescent="0.25">
      <c r="A119" s="5">
        <v>1.6</v>
      </c>
      <c r="B119" s="5">
        <v>0.85</v>
      </c>
      <c r="C119" s="5">
        <v>6.8</v>
      </c>
    </row>
    <row r="120" spans="1:3" x14ac:dyDescent="0.25">
      <c r="A120" s="5">
        <v>1.5</v>
      </c>
      <c r="B120" s="5">
        <v>0.85</v>
      </c>
      <c r="C120" s="5">
        <v>6.7</v>
      </c>
    </row>
    <row r="121" spans="1:3" x14ac:dyDescent="0.25">
      <c r="A121" s="5">
        <v>1.4</v>
      </c>
      <c r="B121" s="5">
        <v>0.85</v>
      </c>
      <c r="C121" s="5">
        <v>6.5</v>
      </c>
    </row>
    <row r="122" spans="1:3" x14ac:dyDescent="0.25">
      <c r="A122" s="5">
        <v>1.3</v>
      </c>
      <c r="B122" s="5">
        <v>0.85</v>
      </c>
      <c r="C122" s="5">
        <v>6.4</v>
      </c>
    </row>
    <row r="123" spans="1:3" x14ac:dyDescent="0.25">
      <c r="A123" s="5">
        <v>1.2</v>
      </c>
      <c r="B123" s="5">
        <v>0.85</v>
      </c>
      <c r="C123" s="5">
        <v>6.2</v>
      </c>
    </row>
    <row r="124" spans="1:3" x14ac:dyDescent="0.25">
      <c r="A124" s="5">
        <v>1.1000000000000001</v>
      </c>
      <c r="B124" s="5">
        <v>0.85</v>
      </c>
      <c r="C124" s="5">
        <v>6.1</v>
      </c>
    </row>
    <row r="125" spans="1:3" x14ac:dyDescent="0.25">
      <c r="A125" s="5">
        <v>1</v>
      </c>
      <c r="B125" s="5">
        <v>0.85</v>
      </c>
      <c r="C125" s="5">
        <v>5.9</v>
      </c>
    </row>
    <row r="126" spans="1:3" x14ac:dyDescent="0.25">
      <c r="A126" s="5">
        <v>0.9</v>
      </c>
      <c r="B126" s="5">
        <v>0.85</v>
      </c>
      <c r="C126" s="5">
        <v>5.7</v>
      </c>
    </row>
    <row r="127" spans="1:3" x14ac:dyDescent="0.25">
      <c r="A127" s="5">
        <v>0.8</v>
      </c>
      <c r="B127" s="5">
        <v>0.85</v>
      </c>
      <c r="C127" s="5">
        <v>5.4</v>
      </c>
    </row>
    <row r="128" spans="1:3" x14ac:dyDescent="0.25">
      <c r="A128" s="5">
        <v>0.7</v>
      </c>
      <c r="B128" s="5">
        <v>0.85</v>
      </c>
      <c r="C128" s="5">
        <v>4.9000000000000004</v>
      </c>
    </row>
    <row r="129" spans="1:10" x14ac:dyDescent="0.25">
      <c r="A129" s="5">
        <v>0.6</v>
      </c>
      <c r="B129" s="5">
        <v>0.85</v>
      </c>
      <c r="C129" s="5">
        <v>4</v>
      </c>
    </row>
    <row r="130" spans="1:10" x14ac:dyDescent="0.25">
      <c r="A130" s="5">
        <v>0.5</v>
      </c>
      <c r="B130" s="5">
        <v>0.85</v>
      </c>
      <c r="C130" s="5">
        <v>2.6</v>
      </c>
    </row>
    <row r="131" spans="1:10" x14ac:dyDescent="0.25">
      <c r="A131" s="5">
        <v>2</v>
      </c>
      <c r="B131" s="5">
        <v>0.84</v>
      </c>
      <c r="C131" s="5">
        <v>7.2</v>
      </c>
    </row>
    <row r="132" spans="1:10" x14ac:dyDescent="0.25">
      <c r="A132" s="5">
        <v>1.9</v>
      </c>
      <c r="B132" s="5">
        <v>0.84</v>
      </c>
      <c r="C132" s="5">
        <v>7</v>
      </c>
      <c r="E132" s="4">
        <v>2</v>
      </c>
      <c r="F132" s="4">
        <f>C147</f>
        <v>7.5790064689134926</v>
      </c>
      <c r="G132" s="4">
        <f>(F132-F142)/10</f>
        <v>5.0574933876582941E-2</v>
      </c>
    </row>
    <row r="133" spans="1:10" x14ac:dyDescent="0.25">
      <c r="A133" s="5">
        <v>1.8</v>
      </c>
      <c r="B133" s="5">
        <v>0.84</v>
      </c>
      <c r="C133" s="5">
        <v>6.8</v>
      </c>
      <c r="E133" s="4">
        <v>1.99</v>
      </c>
      <c r="F133" s="4">
        <f>F132-G132</f>
        <v>7.5284315350369093</v>
      </c>
    </row>
    <row r="134" spans="1:10" x14ac:dyDescent="0.25">
      <c r="A134" s="5">
        <v>1.7</v>
      </c>
      <c r="B134" s="5">
        <v>0.84</v>
      </c>
      <c r="C134" s="5">
        <v>6.6</v>
      </c>
      <c r="E134" s="4">
        <v>1.98</v>
      </c>
      <c r="F134" s="4">
        <f>F133-G132</f>
        <v>7.477856601160326</v>
      </c>
    </row>
    <row r="135" spans="1:10" x14ac:dyDescent="0.25">
      <c r="A135" s="5">
        <v>1.6</v>
      </c>
      <c r="B135" s="5">
        <v>0.84</v>
      </c>
      <c r="C135" s="5">
        <v>6.5</v>
      </c>
      <c r="E135" s="4">
        <v>1.97</v>
      </c>
      <c r="F135" s="4">
        <f>F134-G132</f>
        <v>7.4272816672837427</v>
      </c>
    </row>
    <row r="136" spans="1:10" x14ac:dyDescent="0.25">
      <c r="A136" s="5">
        <v>1.5</v>
      </c>
      <c r="B136" s="5">
        <v>0.84</v>
      </c>
      <c r="C136" s="5">
        <v>6.3</v>
      </c>
      <c r="E136" s="4">
        <v>1.96</v>
      </c>
      <c r="F136" s="4">
        <f>F135-G132</f>
        <v>7.3767067334071594</v>
      </c>
    </row>
    <row r="137" spans="1:10" x14ac:dyDescent="0.25">
      <c r="A137" s="5">
        <v>1.4</v>
      </c>
      <c r="B137" s="5">
        <v>0.84</v>
      </c>
      <c r="C137" s="5">
        <v>6.2</v>
      </c>
      <c r="E137" s="4">
        <v>1.95</v>
      </c>
      <c r="F137" s="4">
        <f>F136-G132</f>
        <v>7.3261317995305761</v>
      </c>
    </row>
    <row r="138" spans="1:10" x14ac:dyDescent="0.25">
      <c r="A138" s="5">
        <v>1.3</v>
      </c>
      <c r="B138" s="5">
        <v>0.84</v>
      </c>
      <c r="C138" s="5">
        <v>6</v>
      </c>
      <c r="E138" s="4">
        <v>1.94</v>
      </c>
      <c r="F138" s="4">
        <f>F137-G132</f>
        <v>7.2755568656539928</v>
      </c>
    </row>
    <row r="139" spans="1:10" x14ac:dyDescent="0.25">
      <c r="A139" s="5">
        <v>1.2</v>
      </c>
      <c r="B139" s="5">
        <v>0.84</v>
      </c>
      <c r="C139" s="5">
        <v>5.9</v>
      </c>
      <c r="E139" s="4">
        <v>1.93</v>
      </c>
      <c r="F139" s="4">
        <f>F138-G132</f>
        <v>7.2249819317774095</v>
      </c>
    </row>
    <row r="140" spans="1:10" x14ac:dyDescent="0.25">
      <c r="A140" s="5">
        <v>1.1000000000000001</v>
      </c>
      <c r="B140" s="5">
        <v>0.84</v>
      </c>
      <c r="C140" s="5">
        <v>5.8</v>
      </c>
      <c r="E140" s="4">
        <v>1.92</v>
      </c>
      <c r="F140" s="4">
        <f>F139-G132</f>
        <v>7.1744069979008263</v>
      </c>
    </row>
    <row r="141" spans="1:10" x14ac:dyDescent="0.25">
      <c r="A141" s="5">
        <v>1</v>
      </c>
      <c r="B141" s="5">
        <v>0.84</v>
      </c>
      <c r="C141" s="5">
        <v>5.6</v>
      </c>
      <c r="E141" s="4">
        <v>1.91</v>
      </c>
      <c r="F141" s="4">
        <f>F140-G132</f>
        <v>7.123832064024243</v>
      </c>
    </row>
    <row r="142" spans="1:10" x14ac:dyDescent="0.25">
      <c r="A142" s="5">
        <v>0.9</v>
      </c>
      <c r="B142" s="5">
        <v>0.84</v>
      </c>
      <c r="C142" s="5">
        <v>5.4</v>
      </c>
      <c r="E142" s="4">
        <v>1.9</v>
      </c>
      <c r="F142" s="4">
        <f>C148</f>
        <v>7.0732571301476632</v>
      </c>
      <c r="G142" s="4">
        <f>(F142-F152)/10</f>
        <v>4.8501758411540849E-2</v>
      </c>
    </row>
    <row r="143" spans="1:10" x14ac:dyDescent="0.25">
      <c r="A143" s="5">
        <v>0.8</v>
      </c>
      <c r="B143" s="5">
        <v>0.84</v>
      </c>
      <c r="C143" s="5">
        <v>5.0999999999999996</v>
      </c>
      <c r="E143" s="4">
        <v>1.89</v>
      </c>
      <c r="F143" s="4">
        <f>F142-G142</f>
        <v>7.0247553717361226</v>
      </c>
    </row>
    <row r="144" spans="1:10" x14ac:dyDescent="0.25">
      <c r="A144" s="5">
        <v>0.7</v>
      </c>
      <c r="B144" s="5">
        <v>0.84</v>
      </c>
      <c r="C144" s="5">
        <v>4.5999999999999996</v>
      </c>
      <c r="E144" s="4">
        <v>1.88</v>
      </c>
      <c r="F144" s="4">
        <f>F143-G142</f>
        <v>6.976253613324582</v>
      </c>
      <c r="I144" s="4" t="s">
        <v>56</v>
      </c>
      <c r="J144" s="4" t="s">
        <v>7</v>
      </c>
    </row>
    <row r="145" spans="1:10" x14ac:dyDescent="0.25">
      <c r="A145" s="5">
        <v>0.6</v>
      </c>
      <c r="B145" s="5">
        <v>0.84</v>
      </c>
      <c r="C145" s="5">
        <v>3.8</v>
      </c>
      <c r="D145" s="4" t="s">
        <v>54</v>
      </c>
      <c r="E145" s="4">
        <v>1.87</v>
      </c>
      <c r="F145" s="4">
        <f>F144-G142</f>
        <v>6.9277518549130415</v>
      </c>
      <c r="I145" s="4">
        <v>2</v>
      </c>
      <c r="J145" s="21">
        <v>7.5790064689134926</v>
      </c>
    </row>
    <row r="146" spans="1:10" x14ac:dyDescent="0.25">
      <c r="A146" s="5">
        <v>0.5</v>
      </c>
      <c r="B146" s="5">
        <v>0.84</v>
      </c>
      <c r="C146" s="5">
        <v>2.5</v>
      </c>
      <c r="D146" s="4" t="s">
        <v>55</v>
      </c>
      <c r="E146" s="4">
        <v>1.86</v>
      </c>
      <c r="F146" s="4">
        <f>F145-G142</f>
        <v>6.8792500965015009</v>
      </c>
      <c r="I146" s="4">
        <v>1.9</v>
      </c>
      <c r="J146" s="21">
        <v>7.0732571301476632</v>
      </c>
    </row>
    <row r="147" spans="1:10" x14ac:dyDescent="0.25">
      <c r="A147" s="6">
        <v>2</v>
      </c>
      <c r="B147" s="6">
        <v>0.83</v>
      </c>
      <c r="C147" s="6">
        <v>7.5790064689134926</v>
      </c>
      <c r="D147" s="4">
        <v>7.5790064689134926</v>
      </c>
      <c r="E147" s="4">
        <v>1.85</v>
      </c>
      <c r="F147" s="4">
        <f>F146-G142</f>
        <v>6.8307483380899603</v>
      </c>
      <c r="I147" s="4">
        <v>1.8</v>
      </c>
      <c r="J147" s="21">
        <v>6.5882395460322547</v>
      </c>
    </row>
    <row r="148" spans="1:10" x14ac:dyDescent="0.25">
      <c r="A148" s="6">
        <v>1.9</v>
      </c>
      <c r="B148" s="6">
        <v>0.83</v>
      </c>
      <c r="C148" s="6">
        <v>7.0732571301476632</v>
      </c>
      <c r="D148" s="4">
        <v>7.0732571301476632</v>
      </c>
      <c r="E148" s="4">
        <v>1.84</v>
      </c>
      <c r="F148" s="4">
        <f>F147-G142</f>
        <v>6.7822465796784197</v>
      </c>
      <c r="I148" s="4">
        <v>1.7</v>
      </c>
      <c r="J148" s="21">
        <v>6.124183077133118</v>
      </c>
    </row>
    <row r="149" spans="1:10" x14ac:dyDescent="0.25">
      <c r="A149" s="6">
        <v>1.8</v>
      </c>
      <c r="B149" s="6">
        <v>0.83</v>
      </c>
      <c r="C149" s="6">
        <v>6.5882395460322547</v>
      </c>
      <c r="D149" s="4">
        <v>6.5882395460322547</v>
      </c>
      <c r="E149" s="4">
        <v>1.83</v>
      </c>
      <c r="F149" s="4">
        <f>F148-G142</f>
        <v>6.7337448212668791</v>
      </c>
      <c r="I149" s="4">
        <v>1.6</v>
      </c>
      <c r="J149" s="21">
        <v>5.6813804688470571</v>
      </c>
    </row>
    <row r="150" spans="1:10" x14ac:dyDescent="0.25">
      <c r="A150" s="6">
        <v>1.7</v>
      </c>
      <c r="B150" s="6">
        <v>0.83</v>
      </c>
      <c r="C150" s="6">
        <v>6.124183077133118</v>
      </c>
      <c r="D150" s="4">
        <v>6.124183077133118</v>
      </c>
      <c r="E150" s="4">
        <v>1.82</v>
      </c>
      <c r="F150" s="4">
        <f>F149-G142</f>
        <v>6.6852430628553385</v>
      </c>
      <c r="I150" s="4">
        <v>1.5</v>
      </c>
      <c r="J150" s="21">
        <v>5.2602111681620389</v>
      </c>
    </row>
    <row r="151" spans="1:10" x14ac:dyDescent="0.25">
      <c r="A151" s="6">
        <v>1.6</v>
      </c>
      <c r="B151" s="6">
        <v>0.83</v>
      </c>
      <c r="C151" s="6">
        <v>5.6813804688470571</v>
      </c>
      <c r="D151" s="4">
        <v>5.6813804688470571</v>
      </c>
      <c r="E151" s="4">
        <v>1.81</v>
      </c>
      <c r="F151" s="4">
        <f>F150-G142</f>
        <v>6.636741304443798</v>
      </c>
      <c r="I151" s="4">
        <v>1.4</v>
      </c>
      <c r="J151" s="21">
        <v>4.8611756444343026</v>
      </c>
    </row>
    <row r="152" spans="1:10" x14ac:dyDescent="0.25">
      <c r="A152" s="6">
        <v>1.5</v>
      </c>
      <c r="B152" s="6">
        <v>0.83</v>
      </c>
      <c r="C152" s="6">
        <v>5.2602111681620389</v>
      </c>
      <c r="D152" s="4">
        <v>5.2602111681620389</v>
      </c>
      <c r="E152" s="4">
        <v>1.8</v>
      </c>
      <c r="F152" s="4">
        <f>C149</f>
        <v>6.5882395460322547</v>
      </c>
      <c r="G152" s="4">
        <f>(F152-F162)/10</f>
        <v>4.6405646889913665E-2</v>
      </c>
      <c r="I152" s="4">
        <v>1.3</v>
      </c>
      <c r="J152" s="21">
        <v>4.4849472194109152</v>
      </c>
    </row>
    <row r="153" spans="1:10" x14ac:dyDescent="0.25">
      <c r="A153" s="6">
        <v>1.4</v>
      </c>
      <c r="B153" s="6">
        <v>0.83</v>
      </c>
      <c r="C153" s="6">
        <v>4.8611756444343026</v>
      </c>
      <c r="D153" s="4">
        <v>4.8611756444343026</v>
      </c>
      <c r="E153" s="4">
        <v>1.79</v>
      </c>
      <c r="F153" s="4">
        <f>F152-G152</f>
        <v>6.5418338991423415</v>
      </c>
      <c r="I153" s="4">
        <v>1.2</v>
      </c>
      <c r="J153" s="21">
        <v>4.1324526524822458</v>
      </c>
    </row>
    <row r="154" spans="1:10" x14ac:dyDescent="0.25">
      <c r="A154" s="6">
        <v>1.3</v>
      </c>
      <c r="B154" s="6">
        <v>0.83</v>
      </c>
      <c r="C154" s="6">
        <v>4.4849472194109152</v>
      </c>
      <c r="D154" s="4">
        <v>4.4849472194109152</v>
      </c>
      <c r="E154" s="4">
        <v>1.78</v>
      </c>
      <c r="F154" s="4">
        <f>F153-G152</f>
        <v>6.4954282522524274</v>
      </c>
      <c r="I154" s="4">
        <v>1.1000000000000001</v>
      </c>
      <c r="J154" s="21">
        <v>3.8050016805274773</v>
      </c>
    </row>
    <row r="155" spans="1:10" x14ac:dyDescent="0.25">
      <c r="A155" s="6">
        <v>1.2</v>
      </c>
      <c r="B155" s="6">
        <v>0.83</v>
      </c>
      <c r="C155" s="6">
        <v>4.1324526524822458</v>
      </c>
      <c r="D155" s="4">
        <v>4.1324526524822458</v>
      </c>
      <c r="E155" s="4">
        <v>1.77</v>
      </c>
      <c r="F155" s="4">
        <f>F154-G152</f>
        <v>6.4490226053625133</v>
      </c>
      <c r="I155" s="4">
        <v>1</v>
      </c>
      <c r="J155" s="21">
        <v>3.5045034067255516</v>
      </c>
    </row>
    <row r="156" spans="1:10" x14ac:dyDescent="0.25">
      <c r="A156" s="6">
        <v>1.1000000000000001</v>
      </c>
      <c r="B156" s="6">
        <v>0.83</v>
      </c>
      <c r="C156" s="6">
        <v>3.8050016805274773</v>
      </c>
      <c r="D156" s="4">
        <v>3.8050016805274773</v>
      </c>
      <c r="E156" s="4">
        <v>1.76</v>
      </c>
      <c r="F156" s="4">
        <f>F155-G152</f>
        <v>6.4026169584725992</v>
      </c>
      <c r="I156" s="4">
        <v>0.9</v>
      </c>
      <c r="J156" s="21">
        <v>3.2338442516072781</v>
      </c>
    </row>
    <row r="157" spans="1:10" x14ac:dyDescent="0.25">
      <c r="A157" s="6">
        <v>1</v>
      </c>
      <c r="B157" s="6">
        <v>0.83</v>
      </c>
      <c r="C157" s="6">
        <v>3.5045034067255516</v>
      </c>
      <c r="D157" s="4">
        <v>3.5045034067255516</v>
      </c>
      <c r="E157" s="4">
        <v>1.75</v>
      </c>
      <c r="F157" s="4">
        <f>F156-G152</f>
        <v>6.356211311582685</v>
      </c>
      <c r="I157" s="4">
        <v>0.8</v>
      </c>
      <c r="J157" s="21">
        <v>2.997583377195487</v>
      </c>
    </row>
    <row r="158" spans="1:10" x14ac:dyDescent="0.25">
      <c r="A158" s="6">
        <v>0.9</v>
      </c>
      <c r="B158" s="6">
        <v>0.83</v>
      </c>
      <c r="C158" s="6">
        <v>3.2338442516072781</v>
      </c>
      <c r="D158" s="4">
        <v>3.2338442516072781</v>
      </c>
      <c r="E158" s="4">
        <v>1.74</v>
      </c>
      <c r="F158" s="4">
        <f>F157-G152</f>
        <v>6.3098056646927709</v>
      </c>
      <c r="I158" s="4">
        <v>0.7</v>
      </c>
      <c r="J158" s="21">
        <v>2.8033124957191671</v>
      </c>
    </row>
    <row r="159" spans="1:10" x14ac:dyDescent="0.25">
      <c r="A159" s="6">
        <v>0.8</v>
      </c>
      <c r="B159" s="6">
        <v>0.83</v>
      </c>
      <c r="C159" s="6">
        <v>2.997583377195487</v>
      </c>
      <c r="D159" s="4">
        <v>2.997583377195487</v>
      </c>
      <c r="E159" s="4">
        <v>1.73</v>
      </c>
      <c r="F159" s="4">
        <f>F158-G152</f>
        <v>6.2634000178028568</v>
      </c>
      <c r="I159" s="4">
        <v>0.6</v>
      </c>
      <c r="J159" s="21">
        <v>2.6645074881214712</v>
      </c>
    </row>
    <row r="160" spans="1:10" x14ac:dyDescent="0.25">
      <c r="A160" s="6">
        <v>0.7</v>
      </c>
      <c r="B160" s="6">
        <v>0.83</v>
      </c>
      <c r="C160" s="6">
        <v>2.8033124957191671</v>
      </c>
      <c r="D160" s="4">
        <v>2.8033124957191671</v>
      </c>
      <c r="E160" s="4">
        <v>1.72</v>
      </c>
      <c r="F160" s="4">
        <f>F159-G152</f>
        <v>6.2169943709129427</v>
      </c>
      <c r="I160" s="4">
        <v>0.5</v>
      </c>
      <c r="J160" s="21">
        <v>2.6069733117608935</v>
      </c>
    </row>
    <row r="161" spans="1:7" x14ac:dyDescent="0.25">
      <c r="A161" s="6">
        <v>0.6</v>
      </c>
      <c r="B161" s="6">
        <v>0.83</v>
      </c>
      <c r="C161" s="6">
        <v>2.6645074881214712</v>
      </c>
      <c r="D161" s="4">
        <v>2.6645074881214712</v>
      </c>
      <c r="E161" s="4">
        <v>1.71</v>
      </c>
      <c r="F161" s="4">
        <f>F160-G152</f>
        <v>6.1705887240230286</v>
      </c>
    </row>
    <row r="162" spans="1:7" x14ac:dyDescent="0.25">
      <c r="A162" s="6">
        <v>0.5</v>
      </c>
      <c r="B162" s="6">
        <v>0.83</v>
      </c>
      <c r="C162" s="6">
        <v>2.6069733117608935</v>
      </c>
      <c r="D162" s="4">
        <v>2.6069733117608935</v>
      </c>
      <c r="E162" s="4">
        <v>1.7</v>
      </c>
      <c r="F162" s="4">
        <f>C150</f>
        <v>6.124183077133118</v>
      </c>
      <c r="G162" s="4">
        <f>(F162-F172)/10</f>
        <v>4.4280260828606102E-2</v>
      </c>
    </row>
    <row r="163" spans="1:7" x14ac:dyDescent="0.25">
      <c r="A163" s="5">
        <v>2</v>
      </c>
      <c r="B163" s="5">
        <v>0.82</v>
      </c>
      <c r="C163" s="5">
        <v>6.4</v>
      </c>
      <c r="E163" s="4">
        <v>1.69</v>
      </c>
      <c r="F163" s="4">
        <f>F162-G162</f>
        <v>6.0799028163045117</v>
      </c>
    </row>
    <row r="164" spans="1:7" x14ac:dyDescent="0.25">
      <c r="A164" s="5">
        <v>1.9</v>
      </c>
      <c r="B164" s="5">
        <v>0.82</v>
      </c>
      <c r="C164" s="5">
        <v>6.2</v>
      </c>
      <c r="E164" s="4">
        <v>1.68</v>
      </c>
      <c r="F164" s="4">
        <f>F163-G162</f>
        <v>6.0356225554759053</v>
      </c>
    </row>
    <row r="165" spans="1:7" x14ac:dyDescent="0.25">
      <c r="A165" s="5">
        <v>1.8</v>
      </c>
      <c r="B165" s="5">
        <v>0.82</v>
      </c>
      <c r="C165" s="5">
        <v>6.1</v>
      </c>
      <c r="E165" s="4">
        <v>1.67</v>
      </c>
      <c r="F165" s="4">
        <f>F164-G162</f>
        <v>5.9913422946472989</v>
      </c>
    </row>
    <row r="166" spans="1:7" x14ac:dyDescent="0.25">
      <c r="A166" s="5">
        <v>1.7</v>
      </c>
      <c r="B166" s="5">
        <v>0.82</v>
      </c>
      <c r="C166" s="5">
        <v>5.9</v>
      </c>
      <c r="E166" s="4">
        <v>1.66</v>
      </c>
      <c r="F166" s="4">
        <f>F165-G162</f>
        <v>5.9470620338186926</v>
      </c>
    </row>
    <row r="167" spans="1:7" x14ac:dyDescent="0.25">
      <c r="A167" s="5">
        <v>1.6</v>
      </c>
      <c r="B167" s="5">
        <v>0.82</v>
      </c>
      <c r="C167" s="5">
        <v>5.8</v>
      </c>
      <c r="E167" s="4">
        <v>1.65</v>
      </c>
      <c r="F167" s="4">
        <f>F166-G162</f>
        <v>5.9027817729900862</v>
      </c>
    </row>
    <row r="168" spans="1:7" x14ac:dyDescent="0.25">
      <c r="A168" s="5">
        <v>1.5</v>
      </c>
      <c r="B168" s="5">
        <v>0.82</v>
      </c>
      <c r="C168" s="5">
        <v>5.6</v>
      </c>
      <c r="E168" s="4">
        <v>1.64</v>
      </c>
      <c r="F168" s="4">
        <f>F167-G162</f>
        <v>5.8585015121614799</v>
      </c>
    </row>
    <row r="169" spans="1:7" x14ac:dyDescent="0.25">
      <c r="A169" s="5">
        <v>1.4</v>
      </c>
      <c r="B169" s="5">
        <v>0.82</v>
      </c>
      <c r="C169" s="5">
        <v>5.5</v>
      </c>
      <c r="E169" s="4">
        <v>1.63</v>
      </c>
      <c r="F169" s="4">
        <f>F168-G162</f>
        <v>5.8142212513328735</v>
      </c>
    </row>
    <row r="170" spans="1:7" x14ac:dyDescent="0.25">
      <c r="A170" s="5">
        <v>1.3</v>
      </c>
      <c r="B170" s="5">
        <v>0.82</v>
      </c>
      <c r="C170" s="5">
        <v>5.4</v>
      </c>
      <c r="E170" s="4">
        <v>1.62</v>
      </c>
      <c r="F170" s="4">
        <f>F169-G162</f>
        <v>5.7699409905042671</v>
      </c>
    </row>
    <row r="171" spans="1:7" x14ac:dyDescent="0.25">
      <c r="A171" s="5">
        <v>1.2</v>
      </c>
      <c r="B171" s="5">
        <v>0.82</v>
      </c>
      <c r="C171" s="5">
        <v>5.3</v>
      </c>
      <c r="E171" s="4">
        <v>1.61</v>
      </c>
      <c r="F171" s="4">
        <f>F170-G162</f>
        <v>5.7256607296756608</v>
      </c>
    </row>
    <row r="172" spans="1:7" x14ac:dyDescent="0.25">
      <c r="A172" s="5">
        <v>1.1000000000000001</v>
      </c>
      <c r="B172" s="5">
        <v>0.82</v>
      </c>
      <c r="C172" s="5">
        <v>5.0999999999999996</v>
      </c>
      <c r="E172" s="4">
        <v>1.6</v>
      </c>
      <c r="F172" s="4">
        <f>C151</f>
        <v>5.6813804688470571</v>
      </c>
      <c r="G172" s="4">
        <f>(F172-F182)/10</f>
        <v>4.2116930068501812E-2</v>
      </c>
    </row>
    <row r="173" spans="1:7" x14ac:dyDescent="0.25">
      <c r="A173" s="5">
        <v>1</v>
      </c>
      <c r="B173" s="5">
        <v>0.82</v>
      </c>
      <c r="C173" s="5">
        <v>5</v>
      </c>
      <c r="E173" s="4">
        <v>1.59</v>
      </c>
      <c r="F173" s="4">
        <f>F172-G172</f>
        <v>5.6392635387785557</v>
      </c>
    </row>
    <row r="174" spans="1:7" x14ac:dyDescent="0.25">
      <c r="A174" s="5">
        <v>0.9</v>
      </c>
      <c r="B174" s="5">
        <v>0.82</v>
      </c>
      <c r="C174" s="5">
        <v>4.8</v>
      </c>
      <c r="E174" s="4">
        <v>1.58</v>
      </c>
      <c r="F174" s="4">
        <f>F173-G172</f>
        <v>5.5971466087100534</v>
      </c>
    </row>
    <row r="175" spans="1:7" x14ac:dyDescent="0.25">
      <c r="A175" s="5">
        <v>0.8</v>
      </c>
      <c r="B175" s="5">
        <v>0.82</v>
      </c>
      <c r="C175" s="5">
        <v>4.5999999999999996</v>
      </c>
      <c r="E175" s="4">
        <v>1.57</v>
      </c>
      <c r="F175" s="4">
        <f>F174-G172</f>
        <v>5.5550296786415512</v>
      </c>
    </row>
    <row r="176" spans="1:7" x14ac:dyDescent="0.25">
      <c r="A176" s="5">
        <v>0.7</v>
      </c>
      <c r="B176" s="5">
        <v>0.82</v>
      </c>
      <c r="C176" s="5">
        <v>4.0999999999999996</v>
      </c>
      <c r="E176" s="4">
        <v>1.56</v>
      </c>
      <c r="F176" s="4">
        <f>F175-G172</f>
        <v>5.5129127485730489</v>
      </c>
    </row>
    <row r="177" spans="1:7" x14ac:dyDescent="0.25">
      <c r="A177" s="5">
        <v>0.6</v>
      </c>
      <c r="B177" s="5">
        <v>0.82</v>
      </c>
      <c r="C177" s="5">
        <v>3.4</v>
      </c>
      <c r="E177" s="4">
        <v>1.55</v>
      </c>
      <c r="F177" s="4">
        <f>F176-G172</f>
        <v>5.4707958185045467</v>
      </c>
    </row>
    <row r="178" spans="1:7" x14ac:dyDescent="0.25">
      <c r="A178" s="5">
        <v>0.5</v>
      </c>
      <c r="B178" s="5">
        <v>0.82</v>
      </c>
      <c r="C178" s="5">
        <v>2.2000000000000002</v>
      </c>
      <c r="E178" s="4">
        <v>1.54</v>
      </c>
      <c r="F178" s="4">
        <f>F177-G172</f>
        <v>5.4286788884360444</v>
      </c>
    </row>
    <row r="179" spans="1:7" x14ac:dyDescent="0.25">
      <c r="A179" s="5">
        <v>2</v>
      </c>
      <c r="B179" s="5">
        <v>0.81</v>
      </c>
      <c r="C179" s="5">
        <v>6.1</v>
      </c>
      <c r="E179" s="4">
        <v>1.53</v>
      </c>
      <c r="F179" s="4">
        <f>F178-G172</f>
        <v>5.3865619583675421</v>
      </c>
    </row>
    <row r="180" spans="1:7" x14ac:dyDescent="0.25">
      <c r="A180" s="5">
        <v>1.9</v>
      </c>
      <c r="B180" s="5">
        <v>0.81</v>
      </c>
      <c r="C180" s="5">
        <v>5.9</v>
      </c>
      <c r="E180" s="4">
        <v>1.52</v>
      </c>
      <c r="F180" s="4">
        <f>F179-G172</f>
        <v>5.3444450282990399</v>
      </c>
    </row>
    <row r="181" spans="1:7" x14ac:dyDescent="0.25">
      <c r="A181" s="5">
        <v>1.8</v>
      </c>
      <c r="B181" s="5">
        <v>0.81</v>
      </c>
      <c r="C181" s="5">
        <v>5.7</v>
      </c>
      <c r="E181" s="4">
        <v>1.51</v>
      </c>
      <c r="F181" s="4">
        <f>F180-G172</f>
        <v>5.3023280982305376</v>
      </c>
    </row>
    <row r="182" spans="1:7" x14ac:dyDescent="0.25">
      <c r="A182" s="5">
        <v>1.7</v>
      </c>
      <c r="B182" s="5">
        <v>0.81</v>
      </c>
      <c r="C182" s="5">
        <v>5.6</v>
      </c>
      <c r="E182" s="4">
        <v>1.5</v>
      </c>
      <c r="F182" s="4">
        <f>C152</f>
        <v>5.2602111681620389</v>
      </c>
      <c r="G182" s="4">
        <f>(F182-F192)/10</f>
        <v>3.9903552372773633E-2</v>
      </c>
    </row>
    <row r="183" spans="1:7" x14ac:dyDescent="0.25">
      <c r="A183" s="5">
        <v>1.6</v>
      </c>
      <c r="B183" s="5">
        <v>0.81</v>
      </c>
      <c r="C183" s="5">
        <v>5.4</v>
      </c>
      <c r="E183" s="4">
        <v>1.49</v>
      </c>
      <c r="F183" s="4">
        <f>F182-G182</f>
        <v>5.2203076157892649</v>
      </c>
    </row>
    <row r="184" spans="1:7" x14ac:dyDescent="0.25">
      <c r="A184" s="5">
        <v>1.5</v>
      </c>
      <c r="B184" s="5">
        <v>0.81</v>
      </c>
      <c r="C184" s="5">
        <v>5.3</v>
      </c>
      <c r="E184" s="4">
        <v>1.48</v>
      </c>
      <c r="F184" s="4">
        <f>F183-G182</f>
        <v>5.180404063416491</v>
      </c>
    </row>
    <row r="185" spans="1:7" x14ac:dyDescent="0.25">
      <c r="A185" s="5">
        <v>1.4</v>
      </c>
      <c r="B185" s="5">
        <v>0.81</v>
      </c>
      <c r="C185" s="5">
        <v>5.2</v>
      </c>
      <c r="E185" s="4">
        <v>1.47</v>
      </c>
      <c r="F185" s="4">
        <f>F184-G182</f>
        <v>5.140500511043717</v>
      </c>
    </row>
    <row r="186" spans="1:7" x14ac:dyDescent="0.25">
      <c r="A186" s="5">
        <v>1.3</v>
      </c>
      <c r="B186" s="5">
        <v>0.81</v>
      </c>
      <c r="C186" s="5">
        <v>5.0999999999999996</v>
      </c>
      <c r="E186" s="4">
        <v>1.46</v>
      </c>
      <c r="F186" s="4">
        <f>F185-G182</f>
        <v>5.100596958670943</v>
      </c>
    </row>
    <row r="187" spans="1:7" x14ac:dyDescent="0.25">
      <c r="A187" s="5">
        <v>1.2</v>
      </c>
      <c r="B187" s="5">
        <v>0.81</v>
      </c>
      <c r="C187" s="5">
        <v>5</v>
      </c>
      <c r="E187" s="4">
        <v>1.45</v>
      </c>
      <c r="F187" s="4">
        <f>F186-G182</f>
        <v>5.060693406298169</v>
      </c>
    </row>
    <row r="188" spans="1:7" x14ac:dyDescent="0.25">
      <c r="A188" s="5">
        <v>1.1000000000000001</v>
      </c>
      <c r="B188" s="5">
        <v>0.81</v>
      </c>
      <c r="C188" s="5">
        <v>4.9000000000000004</v>
      </c>
      <c r="E188" s="4">
        <v>1.44</v>
      </c>
      <c r="F188" s="4">
        <f>F187-G182</f>
        <v>5.020789853925395</v>
      </c>
    </row>
    <row r="189" spans="1:7" x14ac:dyDescent="0.25">
      <c r="A189" s="5">
        <v>1</v>
      </c>
      <c r="B189" s="5">
        <v>0.81</v>
      </c>
      <c r="C189" s="5">
        <v>4.7</v>
      </c>
      <c r="E189" s="4">
        <v>1.43</v>
      </c>
      <c r="F189" s="4">
        <f>F188-G182</f>
        <v>4.980886301552621</v>
      </c>
    </row>
    <row r="190" spans="1:7" x14ac:dyDescent="0.25">
      <c r="A190" s="5">
        <v>0.9</v>
      </c>
      <c r="B190" s="5">
        <v>0.81</v>
      </c>
      <c r="C190" s="5">
        <v>4.5999999999999996</v>
      </c>
      <c r="E190" s="4">
        <v>1.42</v>
      </c>
      <c r="F190" s="4">
        <f>F189-G182</f>
        <v>4.940982749179847</v>
      </c>
    </row>
    <row r="191" spans="1:7" x14ac:dyDescent="0.25">
      <c r="A191" s="5">
        <v>0.8</v>
      </c>
      <c r="B191" s="5">
        <v>0.81</v>
      </c>
      <c r="C191" s="5">
        <v>4.3</v>
      </c>
      <c r="E191" s="4">
        <v>1.41</v>
      </c>
      <c r="F191" s="4">
        <f>F190-G182</f>
        <v>4.901079196807073</v>
      </c>
    </row>
    <row r="192" spans="1:7" x14ac:dyDescent="0.25">
      <c r="A192" s="5">
        <v>0.7</v>
      </c>
      <c r="B192" s="5">
        <v>0.81</v>
      </c>
      <c r="C192" s="5">
        <v>3.9</v>
      </c>
      <c r="E192" s="4">
        <v>1.4</v>
      </c>
      <c r="F192" s="4">
        <f>C153</f>
        <v>4.8611756444343026</v>
      </c>
      <c r="G192" s="4">
        <f>(F192-F202)/10</f>
        <v>3.7622842502338737E-2</v>
      </c>
    </row>
    <row r="193" spans="1:7" x14ac:dyDescent="0.25">
      <c r="A193" s="5">
        <v>0.6</v>
      </c>
      <c r="B193" s="5">
        <v>0.81</v>
      </c>
      <c r="C193" s="5">
        <v>3.2</v>
      </c>
      <c r="E193" s="4">
        <v>1.39</v>
      </c>
      <c r="F193" s="4">
        <f>F192-G192</f>
        <v>4.8235528019319638</v>
      </c>
    </row>
    <row r="194" spans="1:7" x14ac:dyDescent="0.25">
      <c r="A194" s="5">
        <v>0.5</v>
      </c>
      <c r="B194" s="5">
        <v>0.81</v>
      </c>
      <c r="C194" s="5">
        <v>2.1</v>
      </c>
      <c r="E194" s="4">
        <v>1.38</v>
      </c>
      <c r="F194" s="4">
        <f>F193-G192</f>
        <v>4.785929959429625</v>
      </c>
    </row>
    <row r="195" spans="1:7" x14ac:dyDescent="0.25">
      <c r="A195" s="5">
        <v>2</v>
      </c>
      <c r="B195" s="5">
        <v>0.8</v>
      </c>
      <c r="C195" s="5">
        <v>5.7</v>
      </c>
      <c r="E195" s="4">
        <v>1.37</v>
      </c>
      <c r="F195" s="4">
        <f>F194-G192</f>
        <v>4.7483071169272861</v>
      </c>
    </row>
    <row r="196" spans="1:7" x14ac:dyDescent="0.25">
      <c r="A196" s="5">
        <v>1.9</v>
      </c>
      <c r="B196" s="5">
        <v>0.8</v>
      </c>
      <c r="C196" s="5">
        <v>5.6</v>
      </c>
      <c r="E196" s="4">
        <v>1.36</v>
      </c>
      <c r="F196" s="4">
        <f>F195-G192</f>
        <v>4.7106842744249473</v>
      </c>
    </row>
    <row r="197" spans="1:7" x14ac:dyDescent="0.25">
      <c r="A197" s="5">
        <v>1.8</v>
      </c>
      <c r="B197" s="5">
        <v>0.8</v>
      </c>
      <c r="C197" s="5">
        <v>5.4</v>
      </c>
      <c r="E197" s="4">
        <v>1.35</v>
      </c>
      <c r="F197" s="4">
        <f>F196-G192</f>
        <v>4.6730614319226085</v>
      </c>
    </row>
    <row r="198" spans="1:7" x14ac:dyDescent="0.25">
      <c r="A198" s="5">
        <v>1.7</v>
      </c>
      <c r="B198" s="5">
        <v>0.8</v>
      </c>
      <c r="C198" s="5">
        <v>5.3</v>
      </c>
      <c r="E198" s="4">
        <v>1.34</v>
      </c>
      <c r="F198" s="4">
        <f>F197-G192</f>
        <v>4.6354385894202697</v>
      </c>
    </row>
    <row r="199" spans="1:7" x14ac:dyDescent="0.25">
      <c r="A199" s="5">
        <v>1.6</v>
      </c>
      <c r="B199" s="5">
        <v>0.8</v>
      </c>
      <c r="C199" s="5">
        <v>5.0999999999999996</v>
      </c>
      <c r="E199" s="4">
        <v>1.33</v>
      </c>
      <c r="F199" s="4">
        <f>F198-G192</f>
        <v>4.5978157469179308</v>
      </c>
    </row>
    <row r="200" spans="1:7" x14ac:dyDescent="0.25">
      <c r="A200" s="5">
        <v>1.5</v>
      </c>
      <c r="B200" s="5">
        <v>0.8</v>
      </c>
      <c r="C200" s="5">
        <v>5</v>
      </c>
      <c r="E200" s="4">
        <v>1.32</v>
      </c>
      <c r="F200" s="4">
        <f>F199-G192</f>
        <v>4.560192904415592</v>
      </c>
    </row>
    <row r="201" spans="1:7" x14ac:dyDescent="0.25">
      <c r="A201" s="5">
        <v>1.4</v>
      </c>
      <c r="B201" s="5">
        <v>0.8</v>
      </c>
      <c r="C201" s="5">
        <v>4.9000000000000004</v>
      </c>
      <c r="E201" s="4">
        <v>1.31</v>
      </c>
      <c r="F201" s="4">
        <f>F200-G192</f>
        <v>4.5225700619132532</v>
      </c>
    </row>
    <row r="202" spans="1:7" x14ac:dyDescent="0.25">
      <c r="A202" s="5">
        <v>1.3</v>
      </c>
      <c r="B202" s="5">
        <v>0.8</v>
      </c>
      <c r="C202" s="5">
        <v>4.8</v>
      </c>
      <c r="E202" s="4">
        <v>1.3</v>
      </c>
      <c r="F202" s="4">
        <f>C154</f>
        <v>4.4849472194109152</v>
      </c>
      <c r="G202" s="4">
        <f>(F202-F212)/10</f>
        <v>3.5249456692866943E-2</v>
      </c>
    </row>
    <row r="203" spans="1:7" x14ac:dyDescent="0.25">
      <c r="A203" s="5">
        <v>1.2</v>
      </c>
      <c r="B203" s="5">
        <v>0.8</v>
      </c>
      <c r="C203" s="5">
        <v>4.7</v>
      </c>
      <c r="E203" s="4">
        <v>1.29</v>
      </c>
      <c r="F203" s="4">
        <f>F202-G202</f>
        <v>4.4496977627180483</v>
      </c>
    </row>
    <row r="204" spans="1:7" x14ac:dyDescent="0.25">
      <c r="A204" s="5">
        <v>1.1000000000000001</v>
      </c>
      <c r="B204" s="5">
        <v>0.8</v>
      </c>
      <c r="C204" s="5">
        <v>4.5999999999999996</v>
      </c>
      <c r="E204" s="4">
        <v>1.28</v>
      </c>
      <c r="F204" s="4">
        <f>F203-G202</f>
        <v>4.4144483060251813</v>
      </c>
    </row>
    <row r="205" spans="1:7" x14ac:dyDescent="0.25">
      <c r="A205" s="5">
        <v>1</v>
      </c>
      <c r="B205" s="5">
        <v>0.8</v>
      </c>
      <c r="C205" s="5">
        <v>4.5</v>
      </c>
      <c r="E205" s="4">
        <v>1.27</v>
      </c>
      <c r="F205" s="4">
        <f>F204-G202</f>
        <v>4.3791988493323144</v>
      </c>
    </row>
    <row r="206" spans="1:7" x14ac:dyDescent="0.25">
      <c r="A206" s="5">
        <v>0.9</v>
      </c>
      <c r="B206" s="5">
        <v>0.8</v>
      </c>
      <c r="C206" s="5">
        <v>4.3</v>
      </c>
      <c r="E206" s="4">
        <v>1.26</v>
      </c>
      <c r="F206" s="4">
        <f>F205-G202</f>
        <v>4.3439493926394475</v>
      </c>
    </row>
    <row r="207" spans="1:7" x14ac:dyDescent="0.25">
      <c r="A207" s="5">
        <v>0.8</v>
      </c>
      <c r="B207" s="5">
        <v>0.8</v>
      </c>
      <c r="C207" s="5">
        <v>4.0999999999999996</v>
      </c>
      <c r="E207" s="4">
        <v>1.25</v>
      </c>
      <c r="F207" s="4">
        <f>F206-G202</f>
        <v>4.3086999359465805</v>
      </c>
    </row>
    <row r="208" spans="1:7" x14ac:dyDescent="0.25">
      <c r="A208" s="5">
        <v>0.7</v>
      </c>
      <c r="B208" s="5">
        <v>0.8</v>
      </c>
      <c r="C208" s="5">
        <v>3.7</v>
      </c>
      <c r="E208" s="4">
        <v>1.24</v>
      </c>
      <c r="F208" s="4">
        <f>F207-G202</f>
        <v>4.2734504792537136</v>
      </c>
    </row>
    <row r="209" spans="1:7" x14ac:dyDescent="0.25">
      <c r="A209" s="5">
        <v>0.6</v>
      </c>
      <c r="B209" s="5">
        <v>0.8</v>
      </c>
      <c r="C209" s="5">
        <v>3</v>
      </c>
      <c r="E209" s="4">
        <v>1.23</v>
      </c>
      <c r="F209" s="4">
        <f>F208-G202</f>
        <v>4.2382010225608466</v>
      </c>
    </row>
    <row r="210" spans="1:7" x14ac:dyDescent="0.25">
      <c r="A210" s="5">
        <v>0.5</v>
      </c>
      <c r="B210" s="5">
        <v>0.8</v>
      </c>
      <c r="C210" s="5">
        <v>2</v>
      </c>
      <c r="E210" s="4">
        <v>1.22</v>
      </c>
      <c r="F210" s="4">
        <f>F209-G202</f>
        <v>4.2029515658679797</v>
      </c>
    </row>
    <row r="211" spans="1:7" x14ac:dyDescent="0.25">
      <c r="A211" s="5">
        <v>2</v>
      </c>
      <c r="B211" s="5">
        <v>0.79</v>
      </c>
      <c r="C211" s="5">
        <v>5.4</v>
      </c>
      <c r="E211" s="4">
        <v>1.21</v>
      </c>
      <c r="F211" s="4">
        <f>F210-G202</f>
        <v>4.1677021091751127</v>
      </c>
    </row>
    <row r="212" spans="1:7" x14ac:dyDescent="0.25">
      <c r="A212" s="5">
        <v>1.9</v>
      </c>
      <c r="B212" s="5">
        <v>0.79</v>
      </c>
      <c r="C212" s="5">
        <v>5.3</v>
      </c>
      <c r="E212" s="4">
        <v>1.2</v>
      </c>
      <c r="F212" s="4">
        <f>C155</f>
        <v>4.1324526524822458</v>
      </c>
      <c r="G212" s="4">
        <f>(F212-F222)/10</f>
        <v>3.2745097195476844E-2</v>
      </c>
    </row>
    <row r="213" spans="1:7" x14ac:dyDescent="0.25">
      <c r="A213" s="5">
        <v>1.8</v>
      </c>
      <c r="B213" s="5">
        <v>0.79</v>
      </c>
      <c r="C213" s="5">
        <v>5.0999999999999996</v>
      </c>
      <c r="E213" s="4">
        <v>1.19</v>
      </c>
      <c r="F213" s="4">
        <f>F212-G212</f>
        <v>4.099707555286769</v>
      </c>
    </row>
    <row r="214" spans="1:7" x14ac:dyDescent="0.25">
      <c r="A214" s="5">
        <v>1.7</v>
      </c>
      <c r="B214" s="5">
        <v>0.79</v>
      </c>
      <c r="C214" s="5">
        <v>5</v>
      </c>
      <c r="E214" s="4">
        <v>1.18</v>
      </c>
      <c r="F214" s="4">
        <f>F213-G212</f>
        <v>4.0669624580912922</v>
      </c>
    </row>
    <row r="215" spans="1:7" x14ac:dyDescent="0.25">
      <c r="A215" s="5">
        <v>1.6</v>
      </c>
      <c r="B215" s="5">
        <v>0.79</v>
      </c>
      <c r="C215" s="5">
        <v>4.9000000000000004</v>
      </c>
      <c r="E215" s="4">
        <v>1.17</v>
      </c>
      <c r="F215" s="4">
        <f>F214-G212</f>
        <v>4.0342173608958154</v>
      </c>
    </row>
    <row r="216" spans="1:7" x14ac:dyDescent="0.25">
      <c r="A216" s="5">
        <v>1.5</v>
      </c>
      <c r="B216" s="5">
        <v>0.79</v>
      </c>
      <c r="C216" s="5">
        <v>4.7</v>
      </c>
      <c r="E216" s="4">
        <v>1.1599999999999999</v>
      </c>
      <c r="F216" s="4">
        <f>F215-G212</f>
        <v>4.0014722637003386</v>
      </c>
    </row>
    <row r="217" spans="1:7" x14ac:dyDescent="0.25">
      <c r="A217" s="5">
        <v>1.4</v>
      </c>
      <c r="B217" s="5">
        <v>0.79</v>
      </c>
      <c r="C217" s="5">
        <v>4.5999999999999996</v>
      </c>
      <c r="E217" s="4">
        <v>1.1499999999999999</v>
      </c>
      <c r="F217" s="4">
        <f>F216-G212</f>
        <v>3.9687271665048618</v>
      </c>
    </row>
    <row r="218" spans="1:7" x14ac:dyDescent="0.25">
      <c r="A218" s="5">
        <v>1.3</v>
      </c>
      <c r="B218" s="5">
        <v>0.79</v>
      </c>
      <c r="C218" s="5">
        <v>4.5</v>
      </c>
      <c r="E218" s="4">
        <v>1.1399999999999999</v>
      </c>
      <c r="F218" s="4">
        <f>F217-G212</f>
        <v>3.935982069309385</v>
      </c>
    </row>
    <row r="219" spans="1:7" x14ac:dyDescent="0.25">
      <c r="A219" s="5">
        <v>1.2</v>
      </c>
      <c r="B219" s="5">
        <v>0.79</v>
      </c>
      <c r="C219" s="5">
        <v>4.4000000000000004</v>
      </c>
      <c r="E219" s="4">
        <v>1.1299999999999999</v>
      </c>
      <c r="F219" s="4">
        <f>F218-G212</f>
        <v>3.9032369721139082</v>
      </c>
    </row>
    <row r="220" spans="1:7" x14ac:dyDescent="0.25">
      <c r="A220" s="5">
        <v>1.1000000000000001</v>
      </c>
      <c r="B220" s="5">
        <v>0.79</v>
      </c>
      <c r="C220" s="5">
        <v>4.3</v>
      </c>
      <c r="E220" s="4">
        <v>1.1200000000000001</v>
      </c>
      <c r="F220" s="4">
        <f>F219-G212</f>
        <v>3.8704918749184314</v>
      </c>
    </row>
    <row r="221" spans="1:7" x14ac:dyDescent="0.25">
      <c r="A221" s="5">
        <v>1</v>
      </c>
      <c r="B221" s="5">
        <v>0.79</v>
      </c>
      <c r="C221" s="5">
        <v>4.2</v>
      </c>
      <c r="E221" s="4">
        <v>1.1100000000000001</v>
      </c>
      <c r="F221" s="4">
        <f>F220-G212</f>
        <v>3.8377467777229546</v>
      </c>
    </row>
    <row r="222" spans="1:7" x14ac:dyDescent="0.25">
      <c r="A222" s="5">
        <v>0.9</v>
      </c>
      <c r="B222" s="5">
        <v>0.79</v>
      </c>
      <c r="C222" s="5">
        <v>4.0999999999999996</v>
      </c>
      <c r="E222" s="4">
        <v>1.1000000000000001</v>
      </c>
      <c r="F222" s="4">
        <f>C156</f>
        <v>3.8050016805274773</v>
      </c>
      <c r="G222" s="4">
        <f>(F222-F232)/10</f>
        <v>3.0049827380192573E-2</v>
      </c>
    </row>
    <row r="223" spans="1:7" x14ac:dyDescent="0.25">
      <c r="A223" s="5">
        <v>0.8</v>
      </c>
      <c r="B223" s="5">
        <v>0.79</v>
      </c>
      <c r="C223" s="5">
        <v>3.8</v>
      </c>
      <c r="E223" s="4">
        <v>1.0900000000000001</v>
      </c>
      <c r="F223" s="4">
        <f>F222-G222</f>
        <v>3.774951853147285</v>
      </c>
    </row>
    <row r="224" spans="1:7" x14ac:dyDescent="0.25">
      <c r="A224" s="5">
        <v>0.7</v>
      </c>
      <c r="B224" s="5">
        <v>0.79</v>
      </c>
      <c r="C224" s="5">
        <v>3.5</v>
      </c>
      <c r="E224" s="4">
        <v>1.08</v>
      </c>
      <c r="F224" s="4">
        <f>F223-G222</f>
        <v>3.7449020257670922</v>
      </c>
    </row>
    <row r="225" spans="1:7" x14ac:dyDescent="0.25">
      <c r="A225" s="5">
        <v>0.6</v>
      </c>
      <c r="B225" s="5">
        <v>0.79</v>
      </c>
      <c r="C225" s="5">
        <v>2.8</v>
      </c>
      <c r="E225" s="4">
        <v>1.07</v>
      </c>
      <c r="F225" s="4">
        <f>F224-G222</f>
        <v>3.7148521983868994</v>
      </c>
    </row>
    <row r="226" spans="1:7" x14ac:dyDescent="0.25">
      <c r="A226" s="5">
        <v>0.5</v>
      </c>
      <c r="B226" s="5">
        <v>0.79</v>
      </c>
      <c r="C226" s="5">
        <v>1.8</v>
      </c>
      <c r="E226" s="4">
        <v>1.06</v>
      </c>
      <c r="F226" s="4">
        <f>F225-G222</f>
        <v>3.6848023710067066</v>
      </c>
    </row>
    <row r="227" spans="1:7" x14ac:dyDescent="0.25">
      <c r="A227" s="5">
        <v>2</v>
      </c>
      <c r="B227" s="5">
        <v>0.78</v>
      </c>
      <c r="C227" s="5">
        <v>5.0999999999999996</v>
      </c>
      <c r="E227" s="4">
        <v>1.05</v>
      </c>
      <c r="F227" s="4">
        <f>F226-G222</f>
        <v>3.6547525436265138</v>
      </c>
    </row>
    <row r="228" spans="1:7" x14ac:dyDescent="0.25">
      <c r="A228" s="5">
        <v>1.9</v>
      </c>
      <c r="B228" s="5">
        <v>0.78</v>
      </c>
      <c r="C228" s="5">
        <v>5</v>
      </c>
      <c r="E228" s="4">
        <v>1.04</v>
      </c>
      <c r="F228" s="4">
        <f>F227-G222</f>
        <v>3.624702716246321</v>
      </c>
    </row>
    <row r="229" spans="1:7" x14ac:dyDescent="0.25">
      <c r="A229" s="5">
        <v>1.8</v>
      </c>
      <c r="B229" s="5">
        <v>0.78</v>
      </c>
      <c r="C229" s="5">
        <v>4.8</v>
      </c>
      <c r="E229" s="4">
        <v>1.03</v>
      </c>
      <c r="F229" s="4">
        <f>F228-G222</f>
        <v>3.5946528888661282</v>
      </c>
    </row>
    <row r="230" spans="1:7" x14ac:dyDescent="0.25">
      <c r="A230" s="5">
        <v>1.7</v>
      </c>
      <c r="B230" s="5">
        <v>0.78</v>
      </c>
      <c r="C230" s="5">
        <v>4.7</v>
      </c>
      <c r="E230" s="4">
        <v>1.02</v>
      </c>
      <c r="F230" s="4">
        <f>F229-G222</f>
        <v>3.5646030614859354</v>
      </c>
    </row>
    <row r="231" spans="1:7" x14ac:dyDescent="0.25">
      <c r="A231" s="5">
        <v>1.6</v>
      </c>
      <c r="B231" s="5">
        <v>0.78</v>
      </c>
      <c r="C231" s="5">
        <v>4.5999999999999996</v>
      </c>
      <c r="E231" s="4">
        <v>1.01</v>
      </c>
      <c r="F231" s="4">
        <f>F230-G222</f>
        <v>3.5345532341057426</v>
      </c>
    </row>
    <row r="232" spans="1:7" x14ac:dyDescent="0.25">
      <c r="A232" s="5">
        <v>1.5</v>
      </c>
      <c r="B232" s="5">
        <v>0.78</v>
      </c>
      <c r="C232" s="5">
        <v>4.5</v>
      </c>
      <c r="E232" s="4">
        <v>1</v>
      </c>
      <c r="F232" s="4">
        <f>C157</f>
        <v>3.5045034067255516</v>
      </c>
      <c r="G232" s="4">
        <f>(F232-F242)/10</f>
        <v>2.7065915511827354E-2</v>
      </c>
    </row>
    <row r="233" spans="1:7" x14ac:dyDescent="0.25">
      <c r="A233" s="5">
        <v>1.4</v>
      </c>
      <c r="B233" s="5">
        <v>0.78</v>
      </c>
      <c r="C233" s="5">
        <v>4.4000000000000004</v>
      </c>
      <c r="E233" s="4">
        <v>0.99</v>
      </c>
      <c r="F233" s="4">
        <f>F232-G232</f>
        <v>3.477437491213724</v>
      </c>
    </row>
    <row r="234" spans="1:7" x14ac:dyDescent="0.25">
      <c r="A234" s="5">
        <v>1.3</v>
      </c>
      <c r="B234" s="5">
        <v>0.78</v>
      </c>
      <c r="C234" s="5">
        <v>4.3</v>
      </c>
      <c r="E234" s="4">
        <v>0.98</v>
      </c>
      <c r="F234" s="4">
        <f>F233-G232</f>
        <v>3.4503715757018965</v>
      </c>
    </row>
    <row r="235" spans="1:7" x14ac:dyDescent="0.25">
      <c r="A235" s="5">
        <v>1.2</v>
      </c>
      <c r="B235" s="5">
        <v>0.78</v>
      </c>
      <c r="C235" s="5">
        <v>4.2</v>
      </c>
      <c r="E235" s="4">
        <v>0.97</v>
      </c>
      <c r="F235" s="4">
        <f>F234-G232</f>
        <v>3.4233056601900689</v>
      </c>
    </row>
    <row r="236" spans="1:7" x14ac:dyDescent="0.25">
      <c r="A236" s="5">
        <v>1.1000000000000001</v>
      </c>
      <c r="B236" s="5">
        <v>0.78</v>
      </c>
      <c r="C236" s="5">
        <v>4.0999999999999996</v>
      </c>
      <c r="E236" s="4">
        <v>0.96</v>
      </c>
      <c r="F236" s="4">
        <f>F235-G232</f>
        <v>3.3962397446782413</v>
      </c>
    </row>
    <row r="237" spans="1:7" x14ac:dyDescent="0.25">
      <c r="A237" s="5">
        <v>1</v>
      </c>
      <c r="B237" s="5">
        <v>0.78</v>
      </c>
      <c r="C237" s="5">
        <v>4</v>
      </c>
      <c r="E237" s="4">
        <v>0.95</v>
      </c>
      <c r="F237" s="4">
        <f>F236-G232</f>
        <v>3.3691738291664137</v>
      </c>
    </row>
    <row r="238" spans="1:7" x14ac:dyDescent="0.25">
      <c r="A238" s="5">
        <v>0.9</v>
      </c>
      <c r="B238" s="5">
        <v>0.78</v>
      </c>
      <c r="C238" s="5">
        <v>3.8</v>
      </c>
      <c r="E238" s="4">
        <v>0.94</v>
      </c>
      <c r="F238" s="4">
        <f>F237-G232</f>
        <v>3.3421079136545861</v>
      </c>
    </row>
    <row r="239" spans="1:7" x14ac:dyDescent="0.25">
      <c r="A239" s="5">
        <v>0.8</v>
      </c>
      <c r="B239" s="5">
        <v>0.78</v>
      </c>
      <c r="C239" s="5">
        <v>3.6</v>
      </c>
      <c r="E239" s="4">
        <v>0.93</v>
      </c>
      <c r="F239" s="4">
        <f>F238-G232</f>
        <v>3.3150419981427586</v>
      </c>
    </row>
    <row r="240" spans="1:7" x14ac:dyDescent="0.25">
      <c r="A240" s="5">
        <v>0.7</v>
      </c>
      <c r="B240" s="5">
        <v>0.78</v>
      </c>
      <c r="C240" s="5">
        <v>3.3</v>
      </c>
      <c r="E240" s="4">
        <v>0.92</v>
      </c>
      <c r="F240" s="4">
        <f>F239-G232</f>
        <v>3.287976082630931</v>
      </c>
    </row>
    <row r="241" spans="1:7" x14ac:dyDescent="0.25">
      <c r="A241" s="5">
        <v>0.6</v>
      </c>
      <c r="B241" s="5">
        <v>0.78</v>
      </c>
      <c r="C241" s="5">
        <v>2.7</v>
      </c>
      <c r="E241" s="4">
        <v>0.91</v>
      </c>
      <c r="F241" s="4">
        <f>F240-G232</f>
        <v>3.2609101671191034</v>
      </c>
    </row>
    <row r="242" spans="1:7" x14ac:dyDescent="0.25">
      <c r="A242" s="5">
        <v>0.5</v>
      </c>
      <c r="B242" s="5">
        <v>0.78</v>
      </c>
      <c r="C242" s="5">
        <v>1.7</v>
      </c>
      <c r="E242" s="4">
        <v>0.9</v>
      </c>
      <c r="F242" s="4">
        <f>C158</f>
        <v>3.2338442516072781</v>
      </c>
      <c r="G242" s="4">
        <f>(F242-F252)/10</f>
        <v>2.3626087441179111E-2</v>
      </c>
    </row>
    <row r="243" spans="1:7" x14ac:dyDescent="0.25">
      <c r="A243" s="5">
        <v>2</v>
      </c>
      <c r="B243" s="5">
        <v>0.77</v>
      </c>
      <c r="C243" s="5">
        <v>4.8</v>
      </c>
      <c r="E243" s="4">
        <v>0.89</v>
      </c>
      <c r="F243" s="4">
        <f>F242-G242</f>
        <v>3.2102181641660987</v>
      </c>
    </row>
    <row r="244" spans="1:7" x14ac:dyDescent="0.25">
      <c r="A244" s="5">
        <v>1.9</v>
      </c>
      <c r="B244" s="5">
        <v>0.77</v>
      </c>
      <c r="C244" s="5">
        <v>4.7</v>
      </c>
      <c r="E244" s="4">
        <v>0.88</v>
      </c>
      <c r="F244" s="4">
        <f>F243-G242</f>
        <v>3.1865920767249198</v>
      </c>
    </row>
    <row r="245" spans="1:7" x14ac:dyDescent="0.25">
      <c r="A245" s="5">
        <v>1.8</v>
      </c>
      <c r="B245" s="5">
        <v>0.77</v>
      </c>
      <c r="C245" s="5">
        <v>4.5999999999999996</v>
      </c>
      <c r="E245" s="4">
        <v>0.87</v>
      </c>
      <c r="F245" s="4">
        <f>F244-G242</f>
        <v>3.162965989283741</v>
      </c>
    </row>
    <row r="246" spans="1:7" x14ac:dyDescent="0.25">
      <c r="A246" s="5">
        <v>1.7</v>
      </c>
      <c r="B246" s="5">
        <v>0.77</v>
      </c>
      <c r="C246" s="5">
        <v>4.4000000000000004</v>
      </c>
      <c r="E246" s="4">
        <v>0.86</v>
      </c>
      <c r="F246" s="4">
        <f>F245-G242</f>
        <v>3.1393399018425621</v>
      </c>
    </row>
    <row r="247" spans="1:7" x14ac:dyDescent="0.25">
      <c r="A247" s="5">
        <v>1.6</v>
      </c>
      <c r="B247" s="5">
        <v>0.77</v>
      </c>
      <c r="C247" s="5">
        <v>4.3</v>
      </c>
      <c r="E247" s="4">
        <v>0.85</v>
      </c>
      <c r="F247" s="4">
        <f>F246-G242</f>
        <v>3.1157138144013832</v>
      </c>
    </row>
    <row r="248" spans="1:7" x14ac:dyDescent="0.25">
      <c r="A248" s="5">
        <v>1.5</v>
      </c>
      <c r="B248" s="5">
        <v>0.77</v>
      </c>
      <c r="C248" s="5">
        <v>4.2</v>
      </c>
      <c r="E248" s="4">
        <v>0.84</v>
      </c>
      <c r="F248" s="4">
        <f>F247-G242</f>
        <v>3.0920877269602043</v>
      </c>
    </row>
    <row r="249" spans="1:7" x14ac:dyDescent="0.25">
      <c r="A249" s="5">
        <v>1.4</v>
      </c>
      <c r="B249" s="5">
        <v>0.77</v>
      </c>
      <c r="C249" s="5">
        <v>4.0999999999999996</v>
      </c>
      <c r="E249" s="4">
        <v>0.83</v>
      </c>
      <c r="F249" s="4">
        <f>F248-G242</f>
        <v>3.0684616395190254</v>
      </c>
    </row>
    <row r="250" spans="1:7" x14ac:dyDescent="0.25">
      <c r="A250" s="5">
        <v>1.3</v>
      </c>
      <c r="B250" s="5">
        <v>0.77</v>
      </c>
      <c r="C250" s="5">
        <v>4</v>
      </c>
      <c r="E250" s="4">
        <v>0.82</v>
      </c>
      <c r="F250" s="4">
        <f>F249-G242</f>
        <v>3.0448355520778465</v>
      </c>
    </row>
    <row r="251" spans="1:7" x14ac:dyDescent="0.25">
      <c r="A251" s="5">
        <v>1.2</v>
      </c>
      <c r="B251" s="5">
        <v>0.77</v>
      </c>
      <c r="C251" s="5">
        <v>3.9</v>
      </c>
      <c r="E251" s="4">
        <v>0.81</v>
      </c>
      <c r="F251" s="4">
        <f>F250-G242</f>
        <v>3.0212094646366676</v>
      </c>
    </row>
    <row r="252" spans="1:7" x14ac:dyDescent="0.25">
      <c r="A252" s="5">
        <v>1.1000000000000001</v>
      </c>
      <c r="B252" s="5">
        <v>0.77</v>
      </c>
      <c r="C252" s="5">
        <v>3.9</v>
      </c>
      <c r="E252" s="4">
        <v>0.8</v>
      </c>
      <c r="F252" s="4">
        <f>C159</f>
        <v>2.997583377195487</v>
      </c>
      <c r="G252" s="4">
        <f>(F252-F262)/10</f>
        <v>1.9427088147631989E-2</v>
      </c>
    </row>
    <row r="253" spans="1:7" x14ac:dyDescent="0.25">
      <c r="A253" s="5">
        <v>1</v>
      </c>
      <c r="B253" s="5">
        <v>0.77</v>
      </c>
      <c r="C253" s="5">
        <v>3.8</v>
      </c>
      <c r="E253" s="4">
        <v>0.79</v>
      </c>
      <c r="F253" s="4">
        <f>F252-G252</f>
        <v>2.9781562890478548</v>
      </c>
    </row>
    <row r="254" spans="1:7" x14ac:dyDescent="0.25">
      <c r="A254" s="5">
        <v>0.9</v>
      </c>
      <c r="B254" s="5">
        <v>0.77</v>
      </c>
      <c r="C254" s="5">
        <v>3.6</v>
      </c>
      <c r="E254" s="4">
        <v>0.78</v>
      </c>
      <c r="F254" s="4">
        <f>F253-G252</f>
        <v>2.9587292009002226</v>
      </c>
    </row>
    <row r="255" spans="1:7" x14ac:dyDescent="0.25">
      <c r="A255" s="5">
        <v>0.8</v>
      </c>
      <c r="B255" s="5">
        <v>0.77</v>
      </c>
      <c r="C255" s="5">
        <v>3.4</v>
      </c>
      <c r="E255" s="4">
        <v>0.77</v>
      </c>
      <c r="F255" s="4">
        <f>F254-G252</f>
        <v>2.9393021127525905</v>
      </c>
    </row>
    <row r="256" spans="1:7" x14ac:dyDescent="0.25">
      <c r="A256" s="5">
        <v>0.7</v>
      </c>
      <c r="B256" s="5">
        <v>0.77</v>
      </c>
      <c r="C256" s="5">
        <v>3.1</v>
      </c>
      <c r="E256" s="4">
        <v>0.76</v>
      </c>
      <c r="F256" s="4">
        <f>F255-G252</f>
        <v>2.9198750246049583</v>
      </c>
    </row>
    <row r="257" spans="1:7" x14ac:dyDescent="0.25">
      <c r="A257" s="5">
        <v>0.6</v>
      </c>
      <c r="B257" s="5">
        <v>0.77</v>
      </c>
      <c r="C257" s="5">
        <v>2.5</v>
      </c>
      <c r="E257" s="4">
        <v>0.75</v>
      </c>
      <c r="F257" s="4">
        <f>F256-G252</f>
        <v>2.9004479364573261</v>
      </c>
    </row>
    <row r="258" spans="1:7" x14ac:dyDescent="0.25">
      <c r="A258" s="5">
        <v>0.5</v>
      </c>
      <c r="B258" s="5">
        <v>0.77</v>
      </c>
      <c r="C258" s="5">
        <v>1.6</v>
      </c>
      <c r="E258" s="4">
        <v>0.74</v>
      </c>
      <c r="F258" s="4">
        <f>F257-G252</f>
        <v>2.881020848309694</v>
      </c>
    </row>
    <row r="259" spans="1:7" x14ac:dyDescent="0.25">
      <c r="A259" s="5">
        <v>2</v>
      </c>
      <c r="B259" s="5">
        <v>0.76</v>
      </c>
      <c r="C259" s="5">
        <v>4.5999999999999996</v>
      </c>
      <c r="E259" s="4">
        <v>0.73</v>
      </c>
      <c r="F259" s="4">
        <f>F258-G252</f>
        <v>2.8615937601620618</v>
      </c>
    </row>
    <row r="260" spans="1:7" x14ac:dyDescent="0.25">
      <c r="A260" s="5">
        <v>1.9</v>
      </c>
      <c r="B260" s="5">
        <v>0.76</v>
      </c>
      <c r="C260" s="5">
        <v>4.4000000000000004</v>
      </c>
      <c r="E260" s="4">
        <v>0.72</v>
      </c>
      <c r="F260" s="4">
        <f>F259-G252</f>
        <v>2.8421666720144296</v>
      </c>
    </row>
    <row r="261" spans="1:7" x14ac:dyDescent="0.25">
      <c r="A261" s="5">
        <v>1.8</v>
      </c>
      <c r="B261" s="5">
        <v>0.76</v>
      </c>
      <c r="C261" s="5">
        <v>4.3</v>
      </c>
      <c r="E261" s="4">
        <v>0.71</v>
      </c>
      <c r="F261" s="4">
        <f>F260-G252</f>
        <v>2.8227395838667975</v>
      </c>
    </row>
    <row r="262" spans="1:7" x14ac:dyDescent="0.25">
      <c r="A262" s="5">
        <v>1.7</v>
      </c>
      <c r="B262" s="5">
        <v>0.76</v>
      </c>
      <c r="C262" s="5">
        <v>4.2</v>
      </c>
      <c r="E262" s="4">
        <v>0.7</v>
      </c>
      <c r="F262" s="4">
        <f>C160</f>
        <v>2.8033124957191671</v>
      </c>
      <c r="G262" s="4">
        <f>(F262-F272)/10</f>
        <v>1.3880500759769588E-2</v>
      </c>
    </row>
    <row r="263" spans="1:7" x14ac:dyDescent="0.25">
      <c r="A263" s="5">
        <v>1.6</v>
      </c>
      <c r="B263" s="5">
        <v>0.76</v>
      </c>
      <c r="C263" s="5">
        <v>4.0999999999999996</v>
      </c>
      <c r="E263" s="4">
        <v>0.69</v>
      </c>
      <c r="F263" s="4">
        <f>F262-G262</f>
        <v>2.7894319949593975</v>
      </c>
    </row>
    <row r="264" spans="1:7" x14ac:dyDescent="0.25">
      <c r="A264" s="5">
        <v>1.5</v>
      </c>
      <c r="B264" s="5">
        <v>0.76</v>
      </c>
      <c r="C264" s="5">
        <v>4</v>
      </c>
      <c r="E264" s="4">
        <v>0.68</v>
      </c>
      <c r="F264" s="4">
        <f>F263-G262</f>
        <v>2.775551494199628</v>
      </c>
    </row>
    <row r="265" spans="1:7" x14ac:dyDescent="0.25">
      <c r="A265" s="5">
        <v>1.4</v>
      </c>
      <c r="B265" s="5">
        <v>0.76</v>
      </c>
      <c r="C265" s="5">
        <v>3.9</v>
      </c>
      <c r="E265" s="4">
        <v>0.67</v>
      </c>
      <c r="F265" s="4">
        <f>F264-G262</f>
        <v>2.7616709934398584</v>
      </c>
    </row>
    <row r="266" spans="1:7" x14ac:dyDescent="0.25">
      <c r="A266" s="5">
        <v>1.3</v>
      </c>
      <c r="B266" s="5">
        <v>0.76</v>
      </c>
      <c r="C266" s="5">
        <v>3.8</v>
      </c>
      <c r="E266" s="4">
        <v>0.66</v>
      </c>
      <c r="F266" s="4">
        <f>F265-G262</f>
        <v>2.7477904926800889</v>
      </c>
    </row>
    <row r="267" spans="1:7" x14ac:dyDescent="0.25">
      <c r="A267" s="5">
        <v>1.2</v>
      </c>
      <c r="B267" s="5">
        <v>0.76</v>
      </c>
      <c r="C267" s="5">
        <v>3.7</v>
      </c>
      <c r="E267" s="4">
        <v>0.65</v>
      </c>
      <c r="F267" s="4">
        <f>F266-G262</f>
        <v>2.7339099919203194</v>
      </c>
    </row>
    <row r="268" spans="1:7" x14ac:dyDescent="0.25">
      <c r="A268" s="5">
        <v>1.1000000000000001</v>
      </c>
      <c r="B268" s="5">
        <v>0.76</v>
      </c>
      <c r="C268" s="5">
        <v>3.6</v>
      </c>
      <c r="E268" s="4">
        <v>0.64</v>
      </c>
      <c r="F268" s="4">
        <f>F267-G262</f>
        <v>2.7200294911605498</v>
      </c>
    </row>
    <row r="269" spans="1:7" x14ac:dyDescent="0.25">
      <c r="A269" s="5">
        <v>1</v>
      </c>
      <c r="B269" s="5">
        <v>0.76</v>
      </c>
      <c r="C269" s="5">
        <v>3.5</v>
      </c>
      <c r="E269" s="4">
        <v>0.63</v>
      </c>
      <c r="F269" s="4">
        <f>F268-G262</f>
        <v>2.7061489904007803</v>
      </c>
    </row>
    <row r="270" spans="1:7" x14ac:dyDescent="0.25">
      <c r="A270" s="5">
        <v>0.9</v>
      </c>
      <c r="B270" s="5">
        <v>0.76</v>
      </c>
      <c r="C270" s="5">
        <v>3.4</v>
      </c>
      <c r="E270" s="4">
        <v>0.62</v>
      </c>
      <c r="F270" s="4">
        <f>F269-G262</f>
        <v>2.6922684896410107</v>
      </c>
    </row>
    <row r="271" spans="1:7" x14ac:dyDescent="0.25">
      <c r="A271" s="5">
        <v>0.8</v>
      </c>
      <c r="B271" s="5">
        <v>0.76</v>
      </c>
      <c r="C271" s="5">
        <v>3.2</v>
      </c>
      <c r="E271" s="4">
        <v>0.61</v>
      </c>
      <c r="F271" s="4">
        <f>F270-G262</f>
        <v>2.6783879888812412</v>
      </c>
    </row>
    <row r="272" spans="1:7" x14ac:dyDescent="0.25">
      <c r="A272" s="5">
        <v>0.7</v>
      </c>
      <c r="B272" s="5">
        <v>0.76</v>
      </c>
      <c r="C272" s="5">
        <v>2.9</v>
      </c>
      <c r="E272" s="4">
        <v>0.6</v>
      </c>
      <c r="F272" s="4">
        <f>C161</f>
        <v>2.6645074881214712</v>
      </c>
      <c r="G272" s="4">
        <f>(F272-F282)/10</f>
        <v>5.7534176360577675E-3</v>
      </c>
    </row>
    <row r="273" spans="1:6" x14ac:dyDescent="0.25">
      <c r="A273" s="5">
        <v>0.6</v>
      </c>
      <c r="B273" s="5">
        <v>0.76</v>
      </c>
      <c r="C273" s="5">
        <v>2.4</v>
      </c>
      <c r="E273" s="4">
        <v>0.59</v>
      </c>
      <c r="F273" s="4">
        <f>F272-G272</f>
        <v>2.6587540704854136</v>
      </c>
    </row>
    <row r="274" spans="1:6" x14ac:dyDescent="0.25">
      <c r="A274" s="5">
        <v>0.5</v>
      </c>
      <c r="B274" s="5">
        <v>0.76</v>
      </c>
      <c r="C274" s="5">
        <v>1.6</v>
      </c>
      <c r="E274" s="4">
        <v>0.57999999999999996</v>
      </c>
      <c r="F274" s="4">
        <f>F273-G272</f>
        <v>2.6530006528493559</v>
      </c>
    </row>
    <row r="275" spans="1:6" x14ac:dyDescent="0.25">
      <c r="A275" s="5">
        <v>2</v>
      </c>
      <c r="B275" s="5">
        <v>0.75</v>
      </c>
      <c r="C275" s="5">
        <v>4.3</v>
      </c>
      <c r="E275" s="4">
        <v>0.56999999999999995</v>
      </c>
      <c r="F275" s="4">
        <f>F274-G272</f>
        <v>2.6472472352132983</v>
      </c>
    </row>
    <row r="276" spans="1:6" x14ac:dyDescent="0.25">
      <c r="A276" s="5">
        <v>1.9</v>
      </c>
      <c r="B276" s="5">
        <v>0.75</v>
      </c>
      <c r="C276" s="5">
        <v>4.2</v>
      </c>
      <c r="E276" s="4">
        <v>0.56000000000000005</v>
      </c>
      <c r="F276" s="4">
        <f>F275-G272</f>
        <v>2.6414938175772407</v>
      </c>
    </row>
    <row r="277" spans="1:6" x14ac:dyDescent="0.25">
      <c r="A277" s="5">
        <v>1.8</v>
      </c>
      <c r="B277" s="5">
        <v>0.75</v>
      </c>
      <c r="C277" s="5">
        <v>4.0999999999999996</v>
      </c>
      <c r="E277" s="4">
        <v>0.55000000000000004</v>
      </c>
      <c r="F277" s="4">
        <f>F276-G272</f>
        <v>2.635740399941183</v>
      </c>
    </row>
    <row r="278" spans="1:6" x14ac:dyDescent="0.25">
      <c r="A278" s="5">
        <v>1.7</v>
      </c>
      <c r="B278" s="5">
        <v>0.75</v>
      </c>
      <c r="C278" s="5">
        <v>4</v>
      </c>
      <c r="E278" s="4">
        <v>0.54</v>
      </c>
      <c r="F278" s="4">
        <f>F277-G272</f>
        <v>2.6299869823051254</v>
      </c>
    </row>
    <row r="279" spans="1:6" x14ac:dyDescent="0.25">
      <c r="A279" s="5">
        <v>1.6</v>
      </c>
      <c r="B279" s="5">
        <v>0.75</v>
      </c>
      <c r="C279" s="5">
        <v>3.9</v>
      </c>
      <c r="E279" s="4">
        <v>0.53</v>
      </c>
      <c r="F279" s="4">
        <f>F278-G272</f>
        <v>2.6242335646690678</v>
      </c>
    </row>
    <row r="280" spans="1:6" x14ac:dyDescent="0.25">
      <c r="A280" s="5">
        <v>1.5</v>
      </c>
      <c r="B280" s="5">
        <v>0.75</v>
      </c>
      <c r="C280" s="5">
        <v>3.8</v>
      </c>
      <c r="E280" s="4">
        <v>0.52</v>
      </c>
      <c r="F280" s="4">
        <f>F279-G272</f>
        <v>2.6184801470330101</v>
      </c>
    </row>
    <row r="281" spans="1:6" x14ac:dyDescent="0.25">
      <c r="A281" s="5">
        <v>1.4</v>
      </c>
      <c r="B281" s="5">
        <v>0.75</v>
      </c>
      <c r="C281" s="5">
        <v>3.7</v>
      </c>
      <c r="E281" s="4">
        <v>0.51</v>
      </c>
      <c r="F281" s="4">
        <f>F280-G272</f>
        <v>2.6127267293969525</v>
      </c>
    </row>
    <row r="282" spans="1:6" x14ac:dyDescent="0.25">
      <c r="A282" s="5">
        <v>1.3</v>
      </c>
      <c r="B282" s="5">
        <v>0.75</v>
      </c>
      <c r="C282" s="5">
        <v>3.6</v>
      </c>
      <c r="E282" s="4">
        <v>0.5</v>
      </c>
      <c r="F282" s="4">
        <f>C162</f>
        <v>2.6069733117608935</v>
      </c>
    </row>
    <row r="283" spans="1:6" x14ac:dyDescent="0.25">
      <c r="A283" s="5">
        <v>1.2</v>
      </c>
      <c r="B283" s="5">
        <v>0.75</v>
      </c>
      <c r="C283" s="5">
        <v>3.5</v>
      </c>
    </row>
    <row r="284" spans="1:6" x14ac:dyDescent="0.25">
      <c r="A284" s="5">
        <v>1.1000000000000001</v>
      </c>
      <c r="B284" s="5">
        <v>0.75</v>
      </c>
      <c r="C284" s="5">
        <v>3.4</v>
      </c>
    </row>
    <row r="285" spans="1:6" x14ac:dyDescent="0.25">
      <c r="A285" s="5">
        <v>1</v>
      </c>
      <c r="B285" s="5">
        <v>0.75</v>
      </c>
      <c r="C285" s="5">
        <v>3.4</v>
      </c>
    </row>
    <row r="286" spans="1:6" x14ac:dyDescent="0.25">
      <c r="A286" s="5">
        <v>0.9</v>
      </c>
      <c r="B286" s="5">
        <v>0.75</v>
      </c>
      <c r="C286" s="5">
        <v>3.2</v>
      </c>
    </row>
    <row r="287" spans="1:6" x14ac:dyDescent="0.25">
      <c r="A287" s="5">
        <v>0.8</v>
      </c>
      <c r="B287" s="5">
        <v>0.75</v>
      </c>
      <c r="C287" s="5">
        <v>3.1</v>
      </c>
    </row>
    <row r="288" spans="1:6" x14ac:dyDescent="0.25">
      <c r="A288" s="5">
        <v>0.7</v>
      </c>
      <c r="B288" s="5">
        <v>0.75</v>
      </c>
      <c r="C288" s="5">
        <v>2.8</v>
      </c>
    </row>
    <row r="289" spans="1:3" x14ac:dyDescent="0.25">
      <c r="A289" s="5">
        <v>0.6</v>
      </c>
      <c r="B289" s="5">
        <v>0.75</v>
      </c>
      <c r="C289" s="5">
        <v>2.2999999999999998</v>
      </c>
    </row>
    <row r="290" spans="1:3" x14ac:dyDescent="0.25">
      <c r="A290" s="5">
        <v>0.5</v>
      </c>
      <c r="B290" s="5">
        <v>0.75</v>
      </c>
      <c r="C290" s="5">
        <v>1.5</v>
      </c>
    </row>
    <row r="291" spans="1:3" x14ac:dyDescent="0.25">
      <c r="A291" s="5">
        <v>2</v>
      </c>
      <c r="B291" s="5">
        <v>0.74</v>
      </c>
      <c r="C291" s="5">
        <v>4.0999999999999996</v>
      </c>
    </row>
    <row r="292" spans="1:3" x14ac:dyDescent="0.25">
      <c r="A292" s="5">
        <v>1.9</v>
      </c>
      <c r="B292" s="5">
        <v>0.74</v>
      </c>
      <c r="C292" s="5">
        <v>4</v>
      </c>
    </row>
    <row r="293" spans="1:3" x14ac:dyDescent="0.25">
      <c r="A293" s="5">
        <v>1.8</v>
      </c>
      <c r="B293" s="5">
        <v>0.74</v>
      </c>
      <c r="C293" s="5">
        <v>3.8</v>
      </c>
    </row>
    <row r="294" spans="1:3" x14ac:dyDescent="0.25">
      <c r="A294" s="5">
        <v>1.7</v>
      </c>
      <c r="B294" s="5">
        <v>0.74</v>
      </c>
      <c r="C294" s="5">
        <v>3.7</v>
      </c>
    </row>
    <row r="295" spans="1:3" x14ac:dyDescent="0.25">
      <c r="A295" s="5">
        <v>1.6</v>
      </c>
      <c r="B295" s="5">
        <v>0.74</v>
      </c>
      <c r="C295" s="5">
        <v>3.6</v>
      </c>
    </row>
    <row r="296" spans="1:3" x14ac:dyDescent="0.25">
      <c r="A296" s="5">
        <v>1.5</v>
      </c>
      <c r="B296" s="5">
        <v>0.74</v>
      </c>
      <c r="C296" s="5">
        <v>3.6</v>
      </c>
    </row>
    <row r="297" spans="1:3" x14ac:dyDescent="0.25">
      <c r="A297" s="5">
        <v>1.4</v>
      </c>
      <c r="B297" s="5">
        <v>0.74</v>
      </c>
      <c r="C297" s="5">
        <v>3.5</v>
      </c>
    </row>
    <row r="298" spans="1:3" x14ac:dyDescent="0.25">
      <c r="A298" s="5">
        <v>1.3</v>
      </c>
      <c r="B298" s="5">
        <v>0.74</v>
      </c>
      <c r="C298" s="5">
        <v>3.4</v>
      </c>
    </row>
    <row r="299" spans="1:3" x14ac:dyDescent="0.25">
      <c r="A299" s="5">
        <v>1.2</v>
      </c>
      <c r="B299" s="5">
        <v>0.74</v>
      </c>
      <c r="C299" s="5">
        <v>3.3</v>
      </c>
    </row>
    <row r="300" spans="1:3" x14ac:dyDescent="0.25">
      <c r="A300" s="5">
        <v>1.1000000000000001</v>
      </c>
      <c r="B300" s="5">
        <v>0.74</v>
      </c>
      <c r="C300" s="5">
        <v>3.3</v>
      </c>
    </row>
    <row r="301" spans="1:3" x14ac:dyDescent="0.25">
      <c r="A301" s="5">
        <v>1</v>
      </c>
      <c r="B301" s="5">
        <v>0.74</v>
      </c>
      <c r="C301" s="5">
        <v>3.2</v>
      </c>
    </row>
    <row r="302" spans="1:3" x14ac:dyDescent="0.25">
      <c r="A302" s="5">
        <v>0.9</v>
      </c>
      <c r="B302" s="5">
        <v>0.74</v>
      </c>
      <c r="C302" s="5">
        <v>3.1</v>
      </c>
    </row>
    <row r="303" spans="1:3" x14ac:dyDescent="0.25">
      <c r="A303" s="5">
        <v>0.8</v>
      </c>
      <c r="B303" s="5">
        <v>0.74</v>
      </c>
      <c r="C303" s="5">
        <v>2.9</v>
      </c>
    </row>
    <row r="304" spans="1:3" x14ac:dyDescent="0.25">
      <c r="A304" s="5">
        <v>0.7</v>
      </c>
      <c r="B304" s="5">
        <v>0.74</v>
      </c>
      <c r="C304" s="5">
        <v>2.6</v>
      </c>
    </row>
    <row r="305" spans="1:3" x14ac:dyDescent="0.25">
      <c r="A305" s="5">
        <v>0.6</v>
      </c>
      <c r="B305" s="5">
        <v>0.74</v>
      </c>
      <c r="C305" s="5">
        <v>2.1</v>
      </c>
    </row>
    <row r="306" spans="1:3" x14ac:dyDescent="0.25">
      <c r="A306" s="5">
        <v>0.5</v>
      </c>
      <c r="B306" s="5">
        <v>0.74</v>
      </c>
      <c r="C306" s="5">
        <v>1.4</v>
      </c>
    </row>
    <row r="307" spans="1:3" x14ac:dyDescent="0.25">
      <c r="A307" s="5">
        <v>2</v>
      </c>
      <c r="B307" s="5">
        <v>0.73</v>
      </c>
      <c r="C307" s="5">
        <v>3.8</v>
      </c>
    </row>
    <row r="308" spans="1:3" x14ac:dyDescent="0.25">
      <c r="A308" s="5">
        <v>1.9</v>
      </c>
      <c r="B308" s="5">
        <v>0.73</v>
      </c>
      <c r="C308" s="5">
        <v>3.7</v>
      </c>
    </row>
    <row r="309" spans="1:3" x14ac:dyDescent="0.25">
      <c r="A309" s="5">
        <v>1.8</v>
      </c>
      <c r="B309" s="5">
        <v>0.73</v>
      </c>
      <c r="C309" s="5">
        <v>3.6</v>
      </c>
    </row>
    <row r="310" spans="1:3" x14ac:dyDescent="0.25">
      <c r="A310" s="5">
        <v>1.7</v>
      </c>
      <c r="B310" s="5">
        <v>0.73</v>
      </c>
      <c r="C310" s="5">
        <v>3.5</v>
      </c>
    </row>
    <row r="311" spans="1:3" x14ac:dyDescent="0.25">
      <c r="A311" s="5">
        <v>1.6</v>
      </c>
      <c r="B311" s="5">
        <v>0.73</v>
      </c>
      <c r="C311" s="5">
        <v>3.4</v>
      </c>
    </row>
    <row r="312" spans="1:3" x14ac:dyDescent="0.25">
      <c r="A312" s="5">
        <v>1.5</v>
      </c>
      <c r="B312" s="5">
        <v>0.73</v>
      </c>
      <c r="C312" s="5">
        <v>3.4</v>
      </c>
    </row>
    <row r="313" spans="1:3" x14ac:dyDescent="0.25">
      <c r="A313" s="5">
        <v>1.4</v>
      </c>
      <c r="B313" s="5">
        <v>0.73</v>
      </c>
      <c r="C313" s="5">
        <v>3.3</v>
      </c>
    </row>
    <row r="314" spans="1:3" x14ac:dyDescent="0.25">
      <c r="A314" s="5">
        <v>1.3</v>
      </c>
      <c r="B314" s="5">
        <v>0.73</v>
      </c>
      <c r="C314" s="5">
        <v>3.2</v>
      </c>
    </row>
    <row r="315" spans="1:3" x14ac:dyDescent="0.25">
      <c r="A315" s="5">
        <v>1.2</v>
      </c>
      <c r="B315" s="5">
        <v>0.73</v>
      </c>
      <c r="C315" s="5">
        <v>3.1</v>
      </c>
    </row>
    <row r="316" spans="1:3" x14ac:dyDescent="0.25">
      <c r="A316" s="5">
        <v>1.1000000000000001</v>
      </c>
      <c r="B316" s="5">
        <v>0.73</v>
      </c>
      <c r="C316" s="5">
        <v>3.1</v>
      </c>
    </row>
    <row r="317" spans="1:3" x14ac:dyDescent="0.25">
      <c r="A317" s="5">
        <v>1</v>
      </c>
      <c r="B317" s="5">
        <v>0.73</v>
      </c>
      <c r="C317" s="5">
        <v>3</v>
      </c>
    </row>
    <row r="318" spans="1:3" x14ac:dyDescent="0.25">
      <c r="A318" s="5">
        <v>0.9</v>
      </c>
      <c r="B318" s="5">
        <v>0.73</v>
      </c>
      <c r="C318" s="5">
        <v>2.9</v>
      </c>
    </row>
    <row r="319" spans="1:3" x14ac:dyDescent="0.25">
      <c r="A319" s="5">
        <v>0.8</v>
      </c>
      <c r="B319" s="5">
        <v>0.73</v>
      </c>
      <c r="C319" s="5">
        <v>2.7</v>
      </c>
    </row>
    <row r="320" spans="1:3" x14ac:dyDescent="0.25">
      <c r="A320" s="5">
        <v>0.7</v>
      </c>
      <c r="B320" s="5">
        <v>0.73</v>
      </c>
      <c r="C320" s="5">
        <v>2.5</v>
      </c>
    </row>
    <row r="321" spans="1:3" x14ac:dyDescent="0.25">
      <c r="A321" s="5">
        <v>0.6</v>
      </c>
      <c r="B321" s="5">
        <v>0.73</v>
      </c>
      <c r="C321" s="5">
        <v>2</v>
      </c>
    </row>
    <row r="322" spans="1:3" x14ac:dyDescent="0.25">
      <c r="A322" s="5">
        <v>0.5</v>
      </c>
      <c r="B322" s="5">
        <v>0.73</v>
      </c>
      <c r="C322" s="5">
        <v>1.3</v>
      </c>
    </row>
    <row r="323" spans="1:3" x14ac:dyDescent="0.25">
      <c r="A323" s="5">
        <v>2</v>
      </c>
      <c r="B323" s="5">
        <v>0.72</v>
      </c>
      <c r="C323" s="5">
        <v>3.6</v>
      </c>
    </row>
    <row r="324" spans="1:3" x14ac:dyDescent="0.25">
      <c r="A324" s="5">
        <v>1.9</v>
      </c>
      <c r="B324" s="5">
        <v>0.72</v>
      </c>
      <c r="C324" s="5">
        <v>3.5</v>
      </c>
    </row>
    <row r="325" spans="1:3" x14ac:dyDescent="0.25">
      <c r="A325" s="5">
        <v>1.8</v>
      </c>
      <c r="B325" s="5">
        <v>0.72</v>
      </c>
      <c r="C325" s="5">
        <v>3.4</v>
      </c>
    </row>
    <row r="326" spans="1:3" x14ac:dyDescent="0.25">
      <c r="A326" s="5">
        <v>1.7</v>
      </c>
      <c r="B326" s="5">
        <v>0.72</v>
      </c>
      <c r="C326" s="5">
        <v>3.3</v>
      </c>
    </row>
    <row r="327" spans="1:3" x14ac:dyDescent="0.25">
      <c r="A327" s="5">
        <v>1.6</v>
      </c>
      <c r="B327" s="5">
        <v>0.72</v>
      </c>
      <c r="C327" s="5">
        <v>3.3</v>
      </c>
    </row>
    <row r="328" spans="1:3" x14ac:dyDescent="0.25">
      <c r="A328" s="5">
        <v>1.5</v>
      </c>
      <c r="B328" s="5">
        <v>0.72</v>
      </c>
      <c r="C328" s="5">
        <v>3.2</v>
      </c>
    </row>
    <row r="329" spans="1:3" x14ac:dyDescent="0.25">
      <c r="A329" s="5">
        <v>1.4</v>
      </c>
      <c r="B329" s="5">
        <v>0.72</v>
      </c>
      <c r="C329" s="5">
        <v>3.1</v>
      </c>
    </row>
    <row r="330" spans="1:3" x14ac:dyDescent="0.25">
      <c r="A330" s="5">
        <v>1.3</v>
      </c>
      <c r="B330" s="5">
        <v>0.72</v>
      </c>
      <c r="C330" s="5">
        <v>3</v>
      </c>
    </row>
    <row r="331" spans="1:3" x14ac:dyDescent="0.25">
      <c r="A331" s="5">
        <v>1.2</v>
      </c>
      <c r="B331" s="5">
        <v>0.72</v>
      </c>
      <c r="C331" s="5">
        <v>3</v>
      </c>
    </row>
    <row r="332" spans="1:3" x14ac:dyDescent="0.25">
      <c r="A332" s="5">
        <v>1.1000000000000001</v>
      </c>
      <c r="B332" s="5">
        <v>0.72</v>
      </c>
      <c r="C332" s="5">
        <v>2.9</v>
      </c>
    </row>
    <row r="333" spans="1:3" x14ac:dyDescent="0.25">
      <c r="A333" s="5">
        <v>1</v>
      </c>
      <c r="B333" s="5">
        <v>0.72</v>
      </c>
      <c r="C333" s="5">
        <v>2.8</v>
      </c>
    </row>
    <row r="334" spans="1:3" x14ac:dyDescent="0.25">
      <c r="A334" s="5">
        <v>0.9</v>
      </c>
      <c r="B334" s="5">
        <v>0.72</v>
      </c>
      <c r="C334" s="5">
        <v>2.7</v>
      </c>
    </row>
    <row r="335" spans="1:3" x14ac:dyDescent="0.25">
      <c r="A335" s="5">
        <v>0.8</v>
      </c>
      <c r="B335" s="5">
        <v>0.72</v>
      </c>
      <c r="C335" s="5">
        <v>2.6</v>
      </c>
    </row>
    <row r="336" spans="1:3" x14ac:dyDescent="0.25">
      <c r="A336" s="5">
        <v>0.7</v>
      </c>
      <c r="B336" s="5">
        <v>0.72</v>
      </c>
      <c r="C336" s="5">
        <v>2.2999999999999998</v>
      </c>
    </row>
    <row r="337" spans="1:3" x14ac:dyDescent="0.25">
      <c r="A337" s="5">
        <v>0.6</v>
      </c>
      <c r="B337" s="5">
        <v>0.72</v>
      </c>
      <c r="C337" s="5">
        <v>1.9</v>
      </c>
    </row>
    <row r="338" spans="1:3" x14ac:dyDescent="0.25">
      <c r="A338" s="5">
        <v>0.5</v>
      </c>
      <c r="B338" s="5">
        <v>0.72</v>
      </c>
      <c r="C338" s="5">
        <v>1.2</v>
      </c>
    </row>
    <row r="339" spans="1:3" x14ac:dyDescent="0.25">
      <c r="A339" s="5">
        <v>2</v>
      </c>
      <c r="B339" s="5">
        <v>0.71</v>
      </c>
      <c r="C339" s="5">
        <v>3.4</v>
      </c>
    </row>
    <row r="340" spans="1:3" x14ac:dyDescent="0.25">
      <c r="A340" s="5">
        <v>1.9</v>
      </c>
      <c r="B340" s="5">
        <v>0.71</v>
      </c>
      <c r="C340" s="5">
        <v>3.3</v>
      </c>
    </row>
    <row r="341" spans="1:3" x14ac:dyDescent="0.25">
      <c r="A341" s="5">
        <v>1.8</v>
      </c>
      <c r="B341" s="5">
        <v>0.71</v>
      </c>
      <c r="C341" s="5">
        <v>3.2</v>
      </c>
    </row>
    <row r="342" spans="1:3" x14ac:dyDescent="0.25">
      <c r="A342" s="5">
        <v>1.7</v>
      </c>
      <c r="B342" s="5">
        <v>0.71</v>
      </c>
      <c r="C342" s="5">
        <v>3.2</v>
      </c>
    </row>
    <row r="343" spans="1:3" x14ac:dyDescent="0.25">
      <c r="A343" s="5">
        <v>1.6</v>
      </c>
      <c r="B343" s="5">
        <v>0.71</v>
      </c>
      <c r="C343" s="5">
        <v>3.1</v>
      </c>
    </row>
    <row r="344" spans="1:3" x14ac:dyDescent="0.25">
      <c r="A344" s="5">
        <v>1.5</v>
      </c>
      <c r="B344" s="5">
        <v>0.71</v>
      </c>
      <c r="C344" s="5">
        <v>3</v>
      </c>
    </row>
    <row r="345" spans="1:3" x14ac:dyDescent="0.25">
      <c r="A345" s="5">
        <v>1.4</v>
      </c>
      <c r="B345" s="5">
        <v>0.71</v>
      </c>
      <c r="C345" s="5">
        <v>2.9</v>
      </c>
    </row>
    <row r="346" spans="1:3" x14ac:dyDescent="0.25">
      <c r="A346" s="5">
        <v>1.3</v>
      </c>
      <c r="B346" s="5">
        <v>0.71</v>
      </c>
      <c r="C346" s="5">
        <v>2.9</v>
      </c>
    </row>
    <row r="347" spans="1:3" x14ac:dyDescent="0.25">
      <c r="A347" s="5">
        <v>1.2</v>
      </c>
      <c r="B347" s="5">
        <v>0.71</v>
      </c>
      <c r="C347" s="5">
        <v>2.8</v>
      </c>
    </row>
    <row r="348" spans="1:3" x14ac:dyDescent="0.25">
      <c r="A348" s="5">
        <v>1.1000000000000001</v>
      </c>
      <c r="B348" s="5">
        <v>0.71</v>
      </c>
      <c r="C348" s="5">
        <v>2.7</v>
      </c>
    </row>
    <row r="349" spans="1:3" x14ac:dyDescent="0.25">
      <c r="A349" s="5">
        <v>1</v>
      </c>
      <c r="B349" s="5">
        <v>0.71</v>
      </c>
      <c r="C349" s="5">
        <v>2.7</v>
      </c>
    </row>
    <row r="350" spans="1:3" x14ac:dyDescent="0.25">
      <c r="A350" s="5">
        <v>0.9</v>
      </c>
      <c r="B350" s="5">
        <v>0.71</v>
      </c>
      <c r="C350" s="5">
        <v>2.6</v>
      </c>
    </row>
    <row r="351" spans="1:3" x14ac:dyDescent="0.25">
      <c r="A351" s="5">
        <v>0.8</v>
      </c>
      <c r="B351" s="5">
        <v>0.71</v>
      </c>
      <c r="C351" s="5">
        <v>2.4</v>
      </c>
    </row>
    <row r="352" spans="1:3" x14ac:dyDescent="0.25">
      <c r="A352" s="5">
        <v>0.7</v>
      </c>
      <c r="B352" s="5">
        <v>0.71</v>
      </c>
      <c r="C352" s="5">
        <v>2.2000000000000002</v>
      </c>
    </row>
    <row r="353" spans="1:3" x14ac:dyDescent="0.25">
      <c r="A353" s="5">
        <v>0.6</v>
      </c>
      <c r="B353" s="5">
        <v>0.71</v>
      </c>
      <c r="C353" s="5">
        <v>1.8</v>
      </c>
    </row>
    <row r="354" spans="1:3" x14ac:dyDescent="0.25">
      <c r="A354" s="5">
        <v>0.5</v>
      </c>
      <c r="B354" s="5">
        <v>0.71</v>
      </c>
      <c r="C354" s="5">
        <v>1.2</v>
      </c>
    </row>
    <row r="355" spans="1:3" x14ac:dyDescent="0.25">
      <c r="A355" s="5">
        <v>2</v>
      </c>
      <c r="B355" s="5">
        <v>0.7</v>
      </c>
      <c r="C355" s="5">
        <v>3.2</v>
      </c>
    </row>
    <row r="356" spans="1:3" x14ac:dyDescent="0.25">
      <c r="A356" s="5">
        <v>1.9</v>
      </c>
      <c r="B356" s="5">
        <v>0.7</v>
      </c>
      <c r="C356" s="5">
        <v>3.1</v>
      </c>
    </row>
    <row r="357" spans="1:3" x14ac:dyDescent="0.25">
      <c r="A357" s="5">
        <v>1.8</v>
      </c>
      <c r="B357" s="5">
        <v>0.7</v>
      </c>
      <c r="C357" s="5">
        <v>3.1</v>
      </c>
    </row>
    <row r="358" spans="1:3" x14ac:dyDescent="0.25">
      <c r="A358" s="5">
        <v>1.7</v>
      </c>
      <c r="B358" s="5">
        <v>0.7</v>
      </c>
      <c r="C358" s="5">
        <v>3</v>
      </c>
    </row>
    <row r="359" spans="1:3" x14ac:dyDescent="0.25">
      <c r="A359" s="5">
        <v>1.6</v>
      </c>
      <c r="B359" s="5">
        <v>0.7</v>
      </c>
      <c r="C359" s="5">
        <v>2.9</v>
      </c>
    </row>
    <row r="360" spans="1:3" x14ac:dyDescent="0.25">
      <c r="A360" s="5">
        <v>1.5</v>
      </c>
      <c r="B360" s="5">
        <v>0.7</v>
      </c>
      <c r="C360" s="5">
        <v>2.8</v>
      </c>
    </row>
    <row r="361" spans="1:3" x14ac:dyDescent="0.25">
      <c r="A361" s="5">
        <v>1.4</v>
      </c>
      <c r="B361" s="5">
        <v>0.7</v>
      </c>
      <c r="C361" s="5">
        <v>2.8</v>
      </c>
    </row>
    <row r="362" spans="1:3" x14ac:dyDescent="0.25">
      <c r="A362" s="5">
        <v>1.3</v>
      </c>
      <c r="B362" s="5">
        <v>0.7</v>
      </c>
      <c r="C362" s="5">
        <v>2.7</v>
      </c>
    </row>
    <row r="363" spans="1:3" x14ac:dyDescent="0.25">
      <c r="A363" s="5">
        <v>1.2</v>
      </c>
      <c r="B363" s="5">
        <v>0.7</v>
      </c>
      <c r="C363" s="5">
        <v>2.6</v>
      </c>
    </row>
    <row r="364" spans="1:3" x14ac:dyDescent="0.25">
      <c r="A364" s="5">
        <v>1.1000000000000001</v>
      </c>
      <c r="B364" s="5">
        <v>0.7</v>
      </c>
      <c r="C364" s="5">
        <v>2.6</v>
      </c>
    </row>
    <row r="365" spans="1:3" x14ac:dyDescent="0.25">
      <c r="A365" s="5">
        <v>1</v>
      </c>
      <c r="B365" s="5">
        <v>0.7</v>
      </c>
      <c r="C365" s="5">
        <v>2.5</v>
      </c>
    </row>
    <row r="366" spans="1:3" x14ac:dyDescent="0.25">
      <c r="A366" s="5">
        <v>0.9</v>
      </c>
      <c r="B366" s="5">
        <v>0.7</v>
      </c>
      <c r="C366" s="5">
        <v>2.4</v>
      </c>
    </row>
    <row r="367" spans="1:3" x14ac:dyDescent="0.25">
      <c r="A367" s="5">
        <v>0.8</v>
      </c>
      <c r="B367" s="5">
        <v>0.7</v>
      </c>
      <c r="C367" s="5">
        <v>2.2999999999999998</v>
      </c>
    </row>
    <row r="368" spans="1:3" x14ac:dyDescent="0.25">
      <c r="A368" s="5">
        <v>0.7</v>
      </c>
      <c r="B368" s="5">
        <v>0.7</v>
      </c>
      <c r="C368" s="5">
        <v>2.1</v>
      </c>
    </row>
    <row r="369" spans="1:3" x14ac:dyDescent="0.25">
      <c r="A369" s="5">
        <v>0.6</v>
      </c>
      <c r="B369" s="5">
        <v>0.7</v>
      </c>
      <c r="C369" s="5">
        <v>1.7</v>
      </c>
    </row>
    <row r="370" spans="1:3" x14ac:dyDescent="0.25">
      <c r="A370" s="5">
        <v>0.5</v>
      </c>
      <c r="B370" s="5">
        <v>0.7</v>
      </c>
      <c r="C370" s="5">
        <v>1.1000000000000001</v>
      </c>
    </row>
    <row r="371" spans="1:3" x14ac:dyDescent="0.25">
      <c r="A371" s="5">
        <v>2</v>
      </c>
      <c r="B371" s="5">
        <v>0.69</v>
      </c>
      <c r="C371" s="5">
        <v>3.1</v>
      </c>
    </row>
    <row r="372" spans="1:3" x14ac:dyDescent="0.25">
      <c r="A372" s="5">
        <v>1.9</v>
      </c>
      <c r="B372" s="5">
        <v>0.69</v>
      </c>
      <c r="C372" s="5">
        <v>3</v>
      </c>
    </row>
    <row r="373" spans="1:3" x14ac:dyDescent="0.25">
      <c r="A373" s="5">
        <v>1.8</v>
      </c>
      <c r="B373" s="5">
        <v>0.69</v>
      </c>
      <c r="C373" s="5">
        <v>2.9</v>
      </c>
    </row>
    <row r="374" spans="1:3" x14ac:dyDescent="0.25">
      <c r="A374" s="5">
        <v>1.7</v>
      </c>
      <c r="B374" s="5">
        <v>0.69</v>
      </c>
      <c r="C374" s="5">
        <v>2.8</v>
      </c>
    </row>
    <row r="375" spans="1:3" x14ac:dyDescent="0.25">
      <c r="A375" s="5">
        <v>1.6</v>
      </c>
      <c r="B375" s="5">
        <v>0.69</v>
      </c>
      <c r="C375" s="5">
        <v>2.7</v>
      </c>
    </row>
    <row r="376" spans="1:3" x14ac:dyDescent="0.25">
      <c r="A376" s="5">
        <v>1.5</v>
      </c>
      <c r="B376" s="5">
        <v>0.69</v>
      </c>
      <c r="C376" s="5">
        <v>2.7</v>
      </c>
    </row>
    <row r="377" spans="1:3" x14ac:dyDescent="0.25">
      <c r="A377" s="5">
        <v>1.4</v>
      </c>
      <c r="B377" s="5">
        <v>0.69</v>
      </c>
      <c r="C377" s="5">
        <v>2.6</v>
      </c>
    </row>
    <row r="378" spans="1:3" x14ac:dyDescent="0.25">
      <c r="A378" s="5">
        <v>1.3</v>
      </c>
      <c r="B378" s="5">
        <v>0.69</v>
      </c>
      <c r="C378" s="5">
        <v>2.6</v>
      </c>
    </row>
    <row r="379" spans="1:3" x14ac:dyDescent="0.25">
      <c r="A379" s="5">
        <v>1.2</v>
      </c>
      <c r="B379" s="5">
        <v>0.69</v>
      </c>
      <c r="C379" s="5">
        <v>2.5</v>
      </c>
    </row>
    <row r="380" spans="1:3" x14ac:dyDescent="0.25">
      <c r="A380" s="5">
        <v>1.1000000000000001</v>
      </c>
      <c r="B380" s="5">
        <v>0.69</v>
      </c>
      <c r="C380" s="5">
        <v>2.4</v>
      </c>
    </row>
    <row r="381" spans="1:3" x14ac:dyDescent="0.25">
      <c r="A381" s="5">
        <v>1</v>
      </c>
      <c r="B381" s="5">
        <v>0.69</v>
      </c>
      <c r="C381" s="5">
        <v>2.4</v>
      </c>
    </row>
    <row r="382" spans="1:3" x14ac:dyDescent="0.25">
      <c r="A382" s="5">
        <v>0.9</v>
      </c>
      <c r="B382" s="5">
        <v>0.69</v>
      </c>
      <c r="C382" s="5">
        <v>2.2999999999999998</v>
      </c>
    </row>
    <row r="383" spans="1:3" x14ac:dyDescent="0.25">
      <c r="A383" s="5">
        <v>0.8</v>
      </c>
      <c r="B383" s="5">
        <v>0.69</v>
      </c>
      <c r="C383" s="5">
        <v>2.2000000000000002</v>
      </c>
    </row>
    <row r="384" spans="1:3" x14ac:dyDescent="0.25">
      <c r="A384" s="5">
        <v>0.7</v>
      </c>
      <c r="B384" s="5">
        <v>0.69</v>
      </c>
      <c r="C384" s="5">
        <v>2</v>
      </c>
    </row>
    <row r="385" spans="1:3" x14ac:dyDescent="0.25">
      <c r="A385" s="5">
        <v>0.6</v>
      </c>
      <c r="B385" s="5">
        <v>0.69</v>
      </c>
      <c r="C385" s="5">
        <v>1.6</v>
      </c>
    </row>
    <row r="386" spans="1:3" x14ac:dyDescent="0.25">
      <c r="A386" s="5">
        <v>0.5</v>
      </c>
      <c r="B386" s="5">
        <v>0.69</v>
      </c>
      <c r="C386" s="5">
        <v>1</v>
      </c>
    </row>
    <row r="387" spans="1:3" x14ac:dyDescent="0.25">
      <c r="A387" s="5">
        <v>2</v>
      </c>
      <c r="B387" s="5">
        <v>0.68</v>
      </c>
      <c r="C387" s="5">
        <v>2.9</v>
      </c>
    </row>
    <row r="388" spans="1:3" x14ac:dyDescent="0.25">
      <c r="A388" s="5">
        <v>1.9</v>
      </c>
      <c r="B388" s="5">
        <v>0.68</v>
      </c>
      <c r="C388" s="5">
        <v>2.8</v>
      </c>
    </row>
    <row r="389" spans="1:3" x14ac:dyDescent="0.25">
      <c r="A389" s="5">
        <v>1.8</v>
      </c>
      <c r="B389" s="5">
        <v>0.68</v>
      </c>
      <c r="C389" s="5">
        <v>2.7</v>
      </c>
    </row>
    <row r="390" spans="1:3" x14ac:dyDescent="0.25">
      <c r="A390" s="5">
        <v>1.7</v>
      </c>
      <c r="B390" s="5">
        <v>0.68</v>
      </c>
      <c r="C390" s="5">
        <v>2.7</v>
      </c>
    </row>
    <row r="391" spans="1:3" x14ac:dyDescent="0.25">
      <c r="A391" s="5">
        <v>1.6</v>
      </c>
      <c r="B391" s="5">
        <v>0.68</v>
      </c>
      <c r="C391" s="5">
        <v>2.6</v>
      </c>
    </row>
    <row r="392" spans="1:3" x14ac:dyDescent="0.25">
      <c r="A392" s="7">
        <v>1.5</v>
      </c>
      <c r="B392" s="7">
        <v>0.68</v>
      </c>
      <c r="C392" s="7">
        <v>2.5</v>
      </c>
    </row>
    <row r="393" spans="1:3" x14ac:dyDescent="0.25">
      <c r="A393" s="7">
        <v>1.4</v>
      </c>
      <c r="B393" s="7">
        <v>0.68</v>
      </c>
      <c r="C393" s="7">
        <v>2.5</v>
      </c>
    </row>
    <row r="394" spans="1:3" x14ac:dyDescent="0.25">
      <c r="A394" s="7">
        <v>1.3</v>
      </c>
      <c r="B394" s="7">
        <v>0.68</v>
      </c>
      <c r="C394" s="7">
        <v>2.4</v>
      </c>
    </row>
    <row r="395" spans="1:3" x14ac:dyDescent="0.25">
      <c r="A395" s="7">
        <v>1.2</v>
      </c>
      <c r="B395" s="7">
        <v>0.68</v>
      </c>
      <c r="C395" s="7">
        <v>2.4</v>
      </c>
    </row>
    <row r="396" spans="1:3" x14ac:dyDescent="0.25">
      <c r="A396" s="7">
        <v>1.1000000000000001</v>
      </c>
      <c r="B396" s="7">
        <v>0.68</v>
      </c>
      <c r="C396" s="7">
        <v>2.2999999999999998</v>
      </c>
    </row>
    <row r="397" spans="1:3" x14ac:dyDescent="0.25">
      <c r="A397" s="7">
        <v>1</v>
      </c>
      <c r="B397" s="7">
        <v>0.68</v>
      </c>
      <c r="C397" s="7">
        <v>2.2000000000000002</v>
      </c>
    </row>
    <row r="398" spans="1:3" x14ac:dyDescent="0.25">
      <c r="A398" s="7">
        <v>0.9</v>
      </c>
      <c r="B398" s="7">
        <v>0.68</v>
      </c>
      <c r="C398" s="7">
        <v>2.2000000000000002</v>
      </c>
    </row>
    <row r="399" spans="1:3" x14ac:dyDescent="0.25">
      <c r="A399" s="7">
        <v>0.8</v>
      </c>
      <c r="B399" s="7">
        <v>0.68</v>
      </c>
      <c r="C399" s="7">
        <v>2</v>
      </c>
    </row>
    <row r="400" spans="1:3" x14ac:dyDescent="0.25">
      <c r="A400" s="7">
        <v>0.7</v>
      </c>
      <c r="B400" s="7">
        <v>0.68</v>
      </c>
      <c r="C400" s="7">
        <v>1.9</v>
      </c>
    </row>
    <row r="401" spans="1:3" x14ac:dyDescent="0.25">
      <c r="A401" s="7">
        <v>0.6</v>
      </c>
      <c r="B401" s="7">
        <v>0.68</v>
      </c>
      <c r="C401" s="7">
        <v>1.5</v>
      </c>
    </row>
    <row r="402" spans="1:3" x14ac:dyDescent="0.25">
      <c r="A402" s="7">
        <v>0.5</v>
      </c>
      <c r="B402" s="7">
        <v>0.68</v>
      </c>
      <c r="C402" s="7">
        <v>1</v>
      </c>
    </row>
    <row r="403" spans="1:3" x14ac:dyDescent="0.25">
      <c r="A403" s="7">
        <v>2</v>
      </c>
      <c r="B403" s="7">
        <v>0.67</v>
      </c>
      <c r="C403" s="7">
        <v>2.7</v>
      </c>
    </row>
    <row r="404" spans="1:3" x14ac:dyDescent="0.25">
      <c r="A404" s="7">
        <v>1.9</v>
      </c>
      <c r="B404" s="7">
        <v>0.67</v>
      </c>
      <c r="C404" s="7">
        <v>2.6</v>
      </c>
    </row>
    <row r="405" spans="1:3" x14ac:dyDescent="0.25">
      <c r="A405" s="7">
        <v>1.8</v>
      </c>
      <c r="B405" s="7">
        <v>0.67</v>
      </c>
      <c r="C405" s="7">
        <v>2.6</v>
      </c>
    </row>
    <row r="406" spans="1:3" x14ac:dyDescent="0.25">
      <c r="A406" s="7">
        <v>1.7</v>
      </c>
      <c r="B406" s="7">
        <v>0.67</v>
      </c>
      <c r="C406" s="7">
        <v>2.5</v>
      </c>
    </row>
    <row r="407" spans="1:3" x14ac:dyDescent="0.25">
      <c r="A407" s="7">
        <v>1.6</v>
      </c>
      <c r="B407" s="7">
        <v>0.67</v>
      </c>
      <c r="C407" s="7">
        <v>2.4</v>
      </c>
    </row>
    <row r="408" spans="1:3" x14ac:dyDescent="0.25">
      <c r="A408" s="7">
        <v>1.5</v>
      </c>
      <c r="B408" s="7">
        <v>0.67</v>
      </c>
      <c r="C408" s="7">
        <v>2.4</v>
      </c>
    </row>
    <row r="409" spans="1:3" x14ac:dyDescent="0.25">
      <c r="A409" s="7">
        <v>1.4</v>
      </c>
      <c r="B409" s="7">
        <v>0.67</v>
      </c>
      <c r="C409" s="7">
        <v>2.2999999999999998</v>
      </c>
    </row>
    <row r="410" spans="1:3" x14ac:dyDescent="0.25">
      <c r="A410" s="7">
        <v>1.3</v>
      </c>
      <c r="B410" s="7">
        <v>0.67</v>
      </c>
      <c r="C410" s="7">
        <v>2.2999999999999998</v>
      </c>
    </row>
    <row r="411" spans="1:3" x14ac:dyDescent="0.25">
      <c r="A411" s="7">
        <v>1.2</v>
      </c>
      <c r="B411" s="7">
        <v>0.67</v>
      </c>
      <c r="C411" s="7">
        <v>2.2000000000000002</v>
      </c>
    </row>
    <row r="412" spans="1:3" x14ac:dyDescent="0.25">
      <c r="A412" s="7">
        <v>1.1000000000000001</v>
      </c>
      <c r="B412" s="7">
        <v>0.67</v>
      </c>
      <c r="C412" s="7">
        <v>2.2000000000000002</v>
      </c>
    </row>
    <row r="413" spans="1:3" x14ac:dyDescent="0.25">
      <c r="A413" s="7">
        <v>1</v>
      </c>
      <c r="B413" s="7">
        <v>0.67</v>
      </c>
      <c r="C413" s="7">
        <v>2.1</v>
      </c>
    </row>
    <row r="414" spans="1:3" x14ac:dyDescent="0.25">
      <c r="A414" s="7">
        <v>0.9</v>
      </c>
      <c r="B414" s="7">
        <v>0.67</v>
      </c>
      <c r="C414" s="7">
        <v>2</v>
      </c>
    </row>
    <row r="415" spans="1:3" x14ac:dyDescent="0.25">
      <c r="A415" s="7">
        <v>0.8</v>
      </c>
      <c r="B415" s="7">
        <v>0.67</v>
      </c>
      <c r="C415" s="7">
        <v>1.9</v>
      </c>
    </row>
    <row r="416" spans="1:3" x14ac:dyDescent="0.25">
      <c r="A416" s="7">
        <v>0.7</v>
      </c>
      <c r="B416" s="7">
        <v>0.67</v>
      </c>
      <c r="C416" s="7">
        <v>1.7</v>
      </c>
    </row>
    <row r="417" spans="1:3" x14ac:dyDescent="0.25">
      <c r="A417" s="7">
        <v>0.6</v>
      </c>
      <c r="B417" s="7">
        <v>0.67</v>
      </c>
      <c r="C417" s="7">
        <v>1.4</v>
      </c>
    </row>
    <row r="418" spans="1:3" x14ac:dyDescent="0.25">
      <c r="A418" s="7">
        <v>0.5</v>
      </c>
      <c r="B418" s="7">
        <v>0.67</v>
      </c>
      <c r="C418" s="7">
        <v>0.9</v>
      </c>
    </row>
  </sheetData>
  <sheetProtection algorithmName="SHA-512" hashValue="2aeHBBszGPW4rRaXB31EJNRrDaabN5B+X3jqPkhsv2tP/TxJ8H+N6txMqbMUOD/ZgdGhcLmV2bdr3BaSff5Zjg==" saltValue="MI3oR2YsXwCoGSoIwctFSw==" spinCount="100000" sheet="1" objects="1" scenarios="1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603"/>
  <sheetViews>
    <sheetView topLeftCell="K1" workbookViewId="0">
      <selection activeCell="R7" sqref="R7"/>
    </sheetView>
  </sheetViews>
  <sheetFormatPr defaultColWidth="11.453125" defaultRowHeight="14.5" x14ac:dyDescent="0.35"/>
  <cols>
    <col min="1" max="1" width="22.7265625" style="23" bestFit="1" customWidth="1"/>
    <col min="2" max="7" width="15.7265625" style="23" customWidth="1"/>
    <col min="8" max="8" width="15.7265625" style="24" customWidth="1"/>
    <col min="9" max="27" width="15.7265625" style="23" customWidth="1"/>
    <col min="28" max="16384" width="11.453125" style="23"/>
  </cols>
  <sheetData>
    <row r="1" spans="1:21" ht="62.25" customHeight="1" x14ac:dyDescent="0.35">
      <c r="A1" s="22" t="s">
        <v>30</v>
      </c>
    </row>
    <row r="2" spans="1:21" x14ac:dyDescent="0.35">
      <c r="A2" s="25" t="s">
        <v>20</v>
      </c>
      <c r="E2" s="26"/>
      <c r="L2" s="25" t="s">
        <v>21</v>
      </c>
    </row>
    <row r="3" spans="1:21" x14ac:dyDescent="0.35">
      <c r="A3" s="27" t="s">
        <v>0</v>
      </c>
      <c r="B3" s="27" t="s">
        <v>1</v>
      </c>
      <c r="C3" s="27" t="s">
        <v>35</v>
      </c>
      <c r="D3" s="28" t="s">
        <v>13</v>
      </c>
      <c r="E3" s="28" t="s">
        <v>14</v>
      </c>
      <c r="F3" s="27" t="s">
        <v>15</v>
      </c>
      <c r="G3" s="27" t="s">
        <v>16</v>
      </c>
      <c r="H3" s="29" t="s">
        <v>7</v>
      </c>
      <c r="I3" s="27" t="s">
        <v>28</v>
      </c>
      <c r="J3" s="27" t="s">
        <v>17</v>
      </c>
      <c r="L3" s="23" t="s">
        <v>0</v>
      </c>
      <c r="M3" s="23" t="s">
        <v>1</v>
      </c>
      <c r="N3" s="27" t="s">
        <v>35</v>
      </c>
      <c r="O3" s="28" t="s">
        <v>13</v>
      </c>
      <c r="P3" s="28" t="s">
        <v>14</v>
      </c>
      <c r="Q3" s="27" t="s">
        <v>15</v>
      </c>
      <c r="R3" s="27" t="s">
        <v>16</v>
      </c>
      <c r="S3" s="27" t="s">
        <v>7</v>
      </c>
      <c r="T3" s="27" t="s">
        <v>28</v>
      </c>
      <c r="U3" s="27" t="s">
        <v>17</v>
      </c>
    </row>
    <row r="4" spans="1:21" x14ac:dyDescent="0.35">
      <c r="A4" s="23">
        <v>1</v>
      </c>
      <c r="B4" s="30">
        <f>IF(A4&lt;=Calculator!$B$9,'Growth rate'!B3,0)</f>
        <v>10</v>
      </c>
      <c r="C4" s="30">
        <f>IF(B4&lt;=45,B4,45)</f>
        <v>10</v>
      </c>
      <c r="D4" s="31">
        <f>IF(C4&gt;0,EXP(1.6125 + (LN(C4) * 0.6897)),0)</f>
        <v>24.547080795530658</v>
      </c>
      <c r="E4" s="31">
        <f>IF(C4&gt;0,3.9088+(C4*2.6747)+(C4^2*-0.0329),0)</f>
        <v>27.3658</v>
      </c>
      <c r="F4" s="31">
        <f t="shared" ref="F4:F67" si="0">IF(D4&gt;0,IF(E4&gt;0,D4/E4,0),0)</f>
        <v>0.89699847238270602</v>
      </c>
      <c r="G4" s="24">
        <f>IF(F4&gt;2,2, IF(F4&lt;0.5,0.5,ROUND(F4,2)))</f>
        <v>0.9</v>
      </c>
      <c r="H4" s="24">
        <f>VLOOKUP(G4,LAI!$E$132:$F$282,2,FALSE)</f>
        <v>3.2338442516072781</v>
      </c>
      <c r="I4" s="32">
        <f t="shared" ref="I4:I67" si="1">(((E4/2)^2)*PI())*H4</f>
        <v>1902.0646674396339</v>
      </c>
      <c r="J4" s="33">
        <f>NPV(Calculator!B1,I4:I603)</f>
        <v>112533.02055234552</v>
      </c>
      <c r="L4" s="23">
        <v>1</v>
      </c>
      <c r="M4" s="30">
        <f>IF(L4&lt;=Calculator!$F$9,'Growth rate'!J3,0)</f>
        <v>1</v>
      </c>
      <c r="N4" s="30">
        <f>IF(M4&lt;=45,M4,45)</f>
        <v>1</v>
      </c>
      <c r="O4" s="31">
        <f>IF(N4&gt;0,EXP(1.6125 + (LN(N4) * 0.6897)),0)</f>
        <v>5.01533390272456</v>
      </c>
      <c r="P4" s="31">
        <f>IF(N4&gt;0,3.9088+(N4*2.6747)+(N4^2*-0.0329),0)</f>
        <v>6.5506000000000002</v>
      </c>
      <c r="Q4" s="31">
        <f t="shared" ref="Q4:Q67" si="2">IF(O4&gt;0,IF(P4&gt;0,O4/P4,0),0)</f>
        <v>0.76562969845885265</v>
      </c>
      <c r="R4" s="24">
        <f>IF(Q4&gt;2,2, IF(Q4&lt;0.5,0.5,ROUND(Q4,2)))</f>
        <v>0.77</v>
      </c>
      <c r="S4" s="24">
        <f>VLOOKUP(R4,LAI!$E$132:$F$282,2,FALSE)</f>
        <v>2.9393021127525905</v>
      </c>
      <c r="T4" s="32">
        <f t="shared" ref="T4:T67" si="3">(((P4/2)^2)*PI())*S4</f>
        <v>99.059531559992251</v>
      </c>
      <c r="U4" s="33">
        <f>NPV(Calculator!B1,T4:T603)</f>
        <v>37447.036984738275</v>
      </c>
    </row>
    <row r="5" spans="1:21" x14ac:dyDescent="0.35">
      <c r="A5" s="23">
        <v>2</v>
      </c>
      <c r="B5" s="30">
        <f>IF(A5&lt;=Calculator!$B$9,'Growth rate'!B4,0)</f>
        <v>10.199999999999999</v>
      </c>
      <c r="C5" s="30">
        <f t="shared" ref="C5:C68" si="4">IF(B5&lt;=45,B5,45)</f>
        <v>10.199999999999999</v>
      </c>
      <c r="D5" s="31">
        <f t="shared" ref="D5:D68" si="5">IF(C5&gt;0,EXP(1.6125 + (LN(C5) * 0.6897)),0)</f>
        <v>24.884641618108951</v>
      </c>
      <c r="E5" s="31">
        <f t="shared" ref="E5:E68" si="6">IF(C5&gt;0,3.9088+(C5*2.6747)+(C5^2*-0.0329),0)</f>
        <v>27.767823999999997</v>
      </c>
      <c r="F5" s="31">
        <f t="shared" si="0"/>
        <v>0.89616822758992398</v>
      </c>
      <c r="G5" s="24">
        <f t="shared" ref="G5:G68" si="7">IF(F5&gt;2,2, IF(F5&lt;0.5,0.5,ROUND(F5,2)))</f>
        <v>0.9</v>
      </c>
      <c r="H5" s="24">
        <f>VLOOKUP(G5,LAI!$E$132:$F$282,2,FALSE)</f>
        <v>3.2338442516072781</v>
      </c>
      <c r="I5" s="32">
        <f t="shared" si="1"/>
        <v>1958.3606626942726</v>
      </c>
      <c r="J5" s="34"/>
      <c r="L5" s="23">
        <v>2</v>
      </c>
      <c r="M5" s="30">
        <f>IF(L5&lt;=Calculator!$F$9,'Growth rate'!J4,0)</f>
        <v>1.2</v>
      </c>
      <c r="N5" s="30">
        <f t="shared" ref="N5:N68" si="8">IF(M5&lt;=45,M5,45)</f>
        <v>1.2</v>
      </c>
      <c r="O5" s="31">
        <f t="shared" ref="O5:O68" si="9">IF(N5&gt;0,EXP(1.6125 + (LN(N5) * 0.6897)),0)</f>
        <v>5.6873657392958892</v>
      </c>
      <c r="P5" s="31">
        <f t="shared" ref="P5:P68" si="10">IF(N5&gt;0,3.9088+(N5*2.6747)+(N5^2*-0.0329),0)</f>
        <v>7.0710639999999998</v>
      </c>
      <c r="Q5" s="31">
        <f t="shared" si="2"/>
        <v>0.80431540985852901</v>
      </c>
      <c r="R5" s="24">
        <f t="shared" ref="R5:R68" si="11">IF(Q5&gt;2,2, IF(Q5&lt;0.5,0.5,ROUND(Q5,2)))</f>
        <v>0.8</v>
      </c>
      <c r="S5" s="24">
        <f>VLOOKUP(R5,LAI!$E$132:$F$282,2,FALSE)</f>
        <v>2.997583377195487</v>
      </c>
      <c r="T5" s="32">
        <f t="shared" si="3"/>
        <v>117.71469703881419</v>
      </c>
    </row>
    <row r="6" spans="1:21" x14ac:dyDescent="0.35">
      <c r="A6" s="23">
        <v>3</v>
      </c>
      <c r="B6" s="30">
        <f>IF(A6&lt;=Calculator!$B$9,'Growth rate'!B5,0)</f>
        <v>10.399999999999999</v>
      </c>
      <c r="C6" s="30">
        <f t="shared" si="4"/>
        <v>10.399999999999999</v>
      </c>
      <c r="D6" s="31">
        <f t="shared" si="5"/>
        <v>25.220154699022277</v>
      </c>
      <c r="E6" s="31">
        <f t="shared" si="6"/>
        <v>28.167215999999996</v>
      </c>
      <c r="F6" s="31">
        <f t="shared" si="0"/>
        <v>0.89537264524198201</v>
      </c>
      <c r="G6" s="24">
        <f t="shared" si="7"/>
        <v>0.9</v>
      </c>
      <c r="H6" s="24">
        <f>VLOOKUP(G6,LAI!$E$132:$F$282,2,FALSE)</f>
        <v>3.2338442516072781</v>
      </c>
      <c r="I6" s="32">
        <f t="shared" si="1"/>
        <v>2015.1010499367965</v>
      </c>
      <c r="J6" s="34"/>
      <c r="L6" s="23">
        <v>3</v>
      </c>
      <c r="M6" s="30">
        <f>IF(L6&lt;=Calculator!$F$9,'Growth rate'!J5,0)</f>
        <v>1.4</v>
      </c>
      <c r="N6" s="30">
        <f t="shared" si="8"/>
        <v>1.4</v>
      </c>
      <c r="O6" s="31">
        <f t="shared" si="9"/>
        <v>6.3253470431947418</v>
      </c>
      <c r="P6" s="31">
        <f t="shared" si="10"/>
        <v>7.5888960000000001</v>
      </c>
      <c r="Q6" s="31">
        <f t="shared" si="2"/>
        <v>0.83350029348073051</v>
      </c>
      <c r="R6" s="24">
        <f t="shared" si="11"/>
        <v>0.83</v>
      </c>
      <c r="S6" s="24">
        <f>VLOOKUP(R6,LAI!$E$132:$F$282,2,FALSE)</f>
        <v>3.0684616395190254</v>
      </c>
      <c r="T6" s="32">
        <f t="shared" si="3"/>
        <v>138.79306997394292</v>
      </c>
    </row>
    <row r="7" spans="1:21" x14ac:dyDescent="0.35">
      <c r="A7" s="23">
        <v>4</v>
      </c>
      <c r="B7" s="30">
        <f>IF(A7&lt;=Calculator!$B$9,'Growth rate'!B6,0)</f>
        <v>10.599999999999998</v>
      </c>
      <c r="C7" s="30">
        <f t="shared" si="4"/>
        <v>10.599999999999998</v>
      </c>
      <c r="D7" s="31">
        <f t="shared" si="5"/>
        <v>25.553671490159484</v>
      </c>
      <c r="E7" s="31">
        <f t="shared" si="6"/>
        <v>28.563975999999997</v>
      </c>
      <c r="F7" s="31">
        <f t="shared" si="0"/>
        <v>0.89461185271124322</v>
      </c>
      <c r="G7" s="24">
        <f t="shared" si="7"/>
        <v>0.89</v>
      </c>
      <c r="H7" s="24">
        <f>VLOOKUP(G7,LAI!$E$132:$F$282,2,FALSE)</f>
        <v>3.2102181641660987</v>
      </c>
      <c r="I7" s="32">
        <f t="shared" si="1"/>
        <v>2057.1300492138002</v>
      </c>
      <c r="J7" s="34"/>
      <c r="L7" s="23">
        <v>4</v>
      </c>
      <c r="M7" s="30">
        <f>IF(L7&lt;=Calculator!$F$9,'Growth rate'!J6,0)</f>
        <v>1.5999999999999999</v>
      </c>
      <c r="N7" s="30">
        <f t="shared" si="8"/>
        <v>1.5999999999999999</v>
      </c>
      <c r="O7" s="31">
        <f t="shared" si="9"/>
        <v>6.9355579385044486</v>
      </c>
      <c r="P7" s="31">
        <f t="shared" si="10"/>
        <v>8.1040959999999984</v>
      </c>
      <c r="Q7" s="31">
        <f t="shared" si="2"/>
        <v>0.85580895617530317</v>
      </c>
      <c r="R7" s="24">
        <f t="shared" si="11"/>
        <v>0.86</v>
      </c>
      <c r="S7" s="24">
        <f>VLOOKUP(R7,LAI!$E$132:$F$282,2,FALSE)</f>
        <v>3.1393399018425621</v>
      </c>
      <c r="T7" s="32">
        <f t="shared" si="3"/>
        <v>161.93375080823057</v>
      </c>
    </row>
    <row r="8" spans="1:21" x14ac:dyDescent="0.35">
      <c r="A8" s="23">
        <v>5</v>
      </c>
      <c r="B8" s="30">
        <f>IF(A8&lt;=Calculator!$B$9,'Growth rate'!B7,0)</f>
        <v>10.799999999999997</v>
      </c>
      <c r="C8" s="30">
        <f t="shared" si="4"/>
        <v>10.799999999999997</v>
      </c>
      <c r="D8" s="31">
        <f t="shared" si="5"/>
        <v>25.885241206761538</v>
      </c>
      <c r="E8" s="31">
        <f t="shared" si="6"/>
        <v>28.958103999999995</v>
      </c>
      <c r="F8" s="31">
        <f t="shared" si="0"/>
        <v>0.8938859121012046</v>
      </c>
      <c r="G8" s="24">
        <f t="shared" si="7"/>
        <v>0.89</v>
      </c>
      <c r="H8" s="24">
        <f>VLOOKUP(G8,LAI!$E$132:$F$282,2,FALSE)</f>
        <v>3.2102181641660987</v>
      </c>
      <c r="I8" s="32">
        <f t="shared" si="1"/>
        <v>2114.2905862437583</v>
      </c>
      <c r="J8" s="35"/>
      <c r="L8" s="23">
        <v>5</v>
      </c>
      <c r="M8" s="30">
        <f>IF(L8&lt;=Calculator!$F$9,'Growth rate'!J7,0)</f>
        <v>1.7999999999999998</v>
      </c>
      <c r="N8" s="30">
        <f t="shared" si="8"/>
        <v>1.7999999999999998</v>
      </c>
      <c r="O8" s="31">
        <f t="shared" si="9"/>
        <v>7.5224844529713977</v>
      </c>
      <c r="P8" s="31">
        <f t="shared" si="10"/>
        <v>8.6166640000000001</v>
      </c>
      <c r="Q8" s="31">
        <f t="shared" si="2"/>
        <v>0.87301587400546166</v>
      </c>
      <c r="R8" s="24">
        <f t="shared" si="11"/>
        <v>0.87</v>
      </c>
      <c r="S8" s="24">
        <f>VLOOKUP(R8,LAI!$E$132:$F$282,2,FALSE)</f>
        <v>3.162965989283741</v>
      </c>
      <c r="T8" s="32">
        <f t="shared" si="3"/>
        <v>184.44323042057877</v>
      </c>
    </row>
    <row r="9" spans="1:21" x14ac:dyDescent="0.35">
      <c r="A9" s="23">
        <v>6</v>
      </c>
      <c r="B9" s="30">
        <f>IF(A9&lt;=Calculator!$B$9,'Growth rate'!B8,0)</f>
        <v>10.999999999999996</v>
      </c>
      <c r="C9" s="30">
        <f t="shared" si="4"/>
        <v>10.999999999999996</v>
      </c>
      <c r="D9" s="31">
        <f t="shared" si="5"/>
        <v>26.21491096416851</v>
      </c>
      <c r="E9" s="31">
        <f t="shared" si="6"/>
        <v>29.349599999999995</v>
      </c>
      <c r="F9" s="31">
        <f t="shared" si="0"/>
        <v>0.89319482937309247</v>
      </c>
      <c r="G9" s="24">
        <f t="shared" si="7"/>
        <v>0.89</v>
      </c>
      <c r="H9" s="24">
        <f>VLOOKUP(G9,LAI!$E$132:$F$282,2,FALSE)</f>
        <v>3.2102181641660987</v>
      </c>
      <c r="I9" s="32">
        <f t="shared" si="1"/>
        <v>2171.8448759677003</v>
      </c>
      <c r="J9" s="35"/>
      <c r="L9" s="23">
        <v>6</v>
      </c>
      <c r="M9" s="30">
        <f>IF(L9&lt;=Calculator!$F$9,'Growth rate'!J8,0)</f>
        <v>1.9999999999999998</v>
      </c>
      <c r="N9" s="30">
        <f t="shared" si="8"/>
        <v>1.9999999999999998</v>
      </c>
      <c r="O9" s="31">
        <f t="shared" si="9"/>
        <v>8.0894731911901605</v>
      </c>
      <c r="P9" s="31">
        <f t="shared" si="10"/>
        <v>9.126599999999998</v>
      </c>
      <c r="Q9" s="31">
        <f t="shared" si="2"/>
        <v>0.88636219306096053</v>
      </c>
      <c r="R9" s="24">
        <f t="shared" si="11"/>
        <v>0.89</v>
      </c>
      <c r="S9" s="24">
        <f>VLOOKUP(R9,LAI!$E$132:$F$282,2,FALSE)</f>
        <v>3.2102181641660987</v>
      </c>
      <c r="T9" s="32">
        <f t="shared" si="3"/>
        <v>210.01120293496197</v>
      </c>
    </row>
    <row r="10" spans="1:21" x14ac:dyDescent="0.35">
      <c r="A10" s="23">
        <v>7</v>
      </c>
      <c r="B10" s="30">
        <f>IF(A10&lt;=Calculator!$B$9,'Growth rate'!B9,0)</f>
        <v>11.199999999999996</v>
      </c>
      <c r="C10" s="30">
        <f t="shared" si="4"/>
        <v>11.199999999999996</v>
      </c>
      <c r="D10" s="31">
        <f t="shared" si="5"/>
        <v>26.542725903877376</v>
      </c>
      <c r="E10" s="31">
        <f t="shared" si="6"/>
        <v>29.738463999999997</v>
      </c>
      <c r="F10" s="31">
        <f t="shared" si="0"/>
        <v>0.89253856231032569</v>
      </c>
      <c r="G10" s="24">
        <f t="shared" si="7"/>
        <v>0.89</v>
      </c>
      <c r="H10" s="24">
        <f>VLOOKUP(G10,LAI!$E$132:$F$282,2,FALSE)</f>
        <v>3.2102181641660987</v>
      </c>
      <c r="I10" s="32">
        <f t="shared" si="1"/>
        <v>2229.7773304395914</v>
      </c>
      <c r="J10" s="35"/>
      <c r="L10" s="23">
        <v>7</v>
      </c>
      <c r="M10" s="30">
        <f>IF(L10&lt;=Calculator!$F$9,'Growth rate'!J9,0)</f>
        <v>2.1999999999999997</v>
      </c>
      <c r="N10" s="30">
        <f t="shared" si="8"/>
        <v>2.1999999999999997</v>
      </c>
      <c r="O10" s="31">
        <f t="shared" si="9"/>
        <v>8.6391054488519625</v>
      </c>
      <c r="P10" s="31">
        <f t="shared" si="10"/>
        <v>9.6339039999999994</v>
      </c>
      <c r="Q10" s="31">
        <f t="shared" si="2"/>
        <v>0.89673983141745683</v>
      </c>
      <c r="R10" s="24">
        <f t="shared" si="11"/>
        <v>0.9</v>
      </c>
      <c r="S10" s="24">
        <f>VLOOKUP(R10,LAI!$E$132:$F$282,2,FALSE)</f>
        <v>3.2338442516072781</v>
      </c>
      <c r="T10" s="32">
        <f t="shared" si="3"/>
        <v>235.72932337685444</v>
      </c>
    </row>
    <row r="11" spans="1:21" x14ac:dyDescent="0.35">
      <c r="A11" s="23">
        <v>8</v>
      </c>
      <c r="B11" s="30">
        <f>IF(A11&lt;=Calculator!$B$9,'Growth rate'!B10,0)</f>
        <v>11.399999999999995</v>
      </c>
      <c r="C11" s="30">
        <f t="shared" si="4"/>
        <v>11.399999999999995</v>
      </c>
      <c r="D11" s="31">
        <f t="shared" si="5"/>
        <v>26.868729309921431</v>
      </c>
      <c r="E11" s="31">
        <f t="shared" si="6"/>
        <v>30.124695999999993</v>
      </c>
      <c r="F11" s="31">
        <f t="shared" si="0"/>
        <v>0.89191702747544532</v>
      </c>
      <c r="G11" s="24">
        <f t="shared" si="7"/>
        <v>0.89</v>
      </c>
      <c r="H11" s="24">
        <f>VLOOKUP(G11,LAI!$E$132:$F$282,2,FALSE)</f>
        <v>3.2102181641660987</v>
      </c>
      <c r="I11" s="32">
        <f t="shared" si="1"/>
        <v>2288.0724665100593</v>
      </c>
      <c r="J11" s="35"/>
      <c r="L11" s="23">
        <v>8</v>
      </c>
      <c r="M11" s="30">
        <f>IF(L11&lt;=Calculator!$F$9,'Growth rate'!J10,0)</f>
        <v>2.4</v>
      </c>
      <c r="N11" s="30">
        <f t="shared" si="8"/>
        <v>2.4</v>
      </c>
      <c r="O11" s="31">
        <f t="shared" si="9"/>
        <v>9.1734256519857968</v>
      </c>
      <c r="P11" s="31">
        <f t="shared" si="10"/>
        <v>10.138576</v>
      </c>
      <c r="Q11" s="31">
        <f t="shared" si="2"/>
        <v>0.90480415119300739</v>
      </c>
      <c r="R11" s="24">
        <f t="shared" si="11"/>
        <v>0.9</v>
      </c>
      <c r="S11" s="24">
        <f>VLOOKUP(R11,LAI!$E$132:$F$282,2,FALSE)</f>
        <v>3.2338442516072781</v>
      </c>
      <c r="T11" s="32">
        <f t="shared" si="3"/>
        <v>261.07356707692242</v>
      </c>
    </row>
    <row r="12" spans="1:21" x14ac:dyDescent="0.35">
      <c r="A12" s="23">
        <v>9</v>
      </c>
      <c r="B12" s="30">
        <f>IF(A12&lt;=Calculator!$B$9,'Growth rate'!B11,0)</f>
        <v>11.599999999999994</v>
      </c>
      <c r="C12" s="30">
        <f t="shared" si="4"/>
        <v>11.599999999999994</v>
      </c>
      <c r="D12" s="31">
        <f t="shared" si="5"/>
        <v>27.192962716471232</v>
      </c>
      <c r="E12" s="31">
        <f t="shared" si="6"/>
        <v>30.508295999999994</v>
      </c>
      <c r="F12" s="31">
        <f t="shared" si="0"/>
        <v>0.89133010629211273</v>
      </c>
      <c r="G12" s="24">
        <f t="shared" si="7"/>
        <v>0.89</v>
      </c>
      <c r="H12" s="24">
        <f>VLOOKUP(G12,LAI!$E$132:$F$282,2,FALSE)</f>
        <v>3.2102181641660987</v>
      </c>
      <c r="I12" s="32">
        <f t="shared" si="1"/>
        <v>2346.7149058263949</v>
      </c>
      <c r="J12" s="35"/>
      <c r="L12" s="23">
        <v>9</v>
      </c>
      <c r="M12" s="30">
        <f>IF(L12&lt;=Calculator!$F$9,'Growth rate'!J11,0)</f>
        <v>2.6</v>
      </c>
      <c r="N12" s="30">
        <f t="shared" si="8"/>
        <v>2.6</v>
      </c>
      <c r="O12" s="31">
        <f t="shared" si="9"/>
        <v>9.694088276023372</v>
      </c>
      <c r="P12" s="31">
        <f t="shared" si="10"/>
        <v>10.640616000000001</v>
      </c>
      <c r="Q12" s="31">
        <f t="shared" si="2"/>
        <v>0.91104577742711235</v>
      </c>
      <c r="R12" s="24">
        <f t="shared" si="11"/>
        <v>0.91</v>
      </c>
      <c r="S12" s="24">
        <f>VLOOKUP(R12,LAI!$E$132:$F$282,2,FALSE)</f>
        <v>3.2609101671191034</v>
      </c>
      <c r="T12" s="32">
        <f t="shared" si="3"/>
        <v>289.97613528046907</v>
      </c>
    </row>
    <row r="13" spans="1:21" x14ac:dyDescent="0.35">
      <c r="A13" s="23">
        <v>10</v>
      </c>
      <c r="B13" s="30">
        <f>IF(A13&lt;=Calculator!$B$9,'Growth rate'!B12,0)</f>
        <v>11.799999999999994</v>
      </c>
      <c r="C13" s="30">
        <f t="shared" si="4"/>
        <v>11.799999999999994</v>
      </c>
      <c r="D13" s="31">
        <f t="shared" si="5"/>
        <v>27.51546600745835</v>
      </c>
      <c r="E13" s="31">
        <f t="shared" si="6"/>
        <v>30.889263999999987</v>
      </c>
      <c r="F13" s="31">
        <f t="shared" si="0"/>
        <v>0.89077765036610657</v>
      </c>
      <c r="G13" s="24">
        <f t="shared" si="7"/>
        <v>0.89</v>
      </c>
      <c r="H13" s="24">
        <f>VLOOKUP(G13,LAI!$E$132:$F$282,2,FALSE)</f>
        <v>3.2102181641660987</v>
      </c>
      <c r="I13" s="32">
        <f t="shared" si="1"/>
        <v>2405.6893748325483</v>
      </c>
      <c r="J13" s="35"/>
      <c r="L13" s="23">
        <v>10</v>
      </c>
      <c r="M13" s="30">
        <f>IF(L13&lt;=Calculator!$F$9,'Growth rate'!J12,0)</f>
        <v>2.8000000000000003</v>
      </c>
      <c r="N13" s="30">
        <f t="shared" si="8"/>
        <v>2.8000000000000003</v>
      </c>
      <c r="O13" s="31">
        <f t="shared" si="9"/>
        <v>10.202456371469232</v>
      </c>
      <c r="P13" s="31">
        <f t="shared" si="10"/>
        <v>11.140024</v>
      </c>
      <c r="Q13" s="31">
        <f t="shared" si="2"/>
        <v>0.91583791663906933</v>
      </c>
      <c r="R13" s="24">
        <f t="shared" si="11"/>
        <v>0.92</v>
      </c>
      <c r="S13" s="24">
        <f>VLOOKUP(R13,LAI!$E$132:$F$282,2,FALSE)</f>
        <v>3.287976082630931</v>
      </c>
      <c r="T13" s="32">
        <f t="shared" si="3"/>
        <v>320.47251163362455</v>
      </c>
    </row>
    <row r="14" spans="1:21" x14ac:dyDescent="0.35">
      <c r="A14" s="23">
        <v>11</v>
      </c>
      <c r="B14" s="30">
        <f>IF(A14&lt;=Calculator!$B$9,'Growth rate'!B13,0)</f>
        <v>11.999999999999993</v>
      </c>
      <c r="C14" s="30">
        <f t="shared" si="4"/>
        <v>11.999999999999993</v>
      </c>
      <c r="D14" s="31">
        <f t="shared" si="5"/>
        <v>27.83627750893864</v>
      </c>
      <c r="E14" s="31">
        <f t="shared" si="6"/>
        <v>31.267599999999987</v>
      </c>
      <c r="F14" s="31">
        <f t="shared" si="0"/>
        <v>0.89025948614344086</v>
      </c>
      <c r="G14" s="24">
        <f t="shared" si="7"/>
        <v>0.89</v>
      </c>
      <c r="H14" s="24">
        <f>VLOOKUP(G14,LAI!$E$132:$F$282,2,FALSE)</f>
        <v>3.2102181641660987</v>
      </c>
      <c r="I14" s="32">
        <f t="shared" si="1"/>
        <v>2464.9807047691352</v>
      </c>
      <c r="J14" s="35"/>
      <c r="L14" s="23">
        <v>11</v>
      </c>
      <c r="M14" s="30">
        <f>IF(L14&lt;=Calculator!$F$9,'Growth rate'!J13,0)</f>
        <v>3.0000000000000004</v>
      </c>
      <c r="N14" s="30">
        <f t="shared" si="8"/>
        <v>3.0000000000000004</v>
      </c>
      <c r="O14" s="31">
        <f t="shared" si="9"/>
        <v>10.699669953174258</v>
      </c>
      <c r="P14" s="31">
        <f t="shared" si="10"/>
        <v>11.636799999999999</v>
      </c>
      <c r="Q14" s="31">
        <f t="shared" si="2"/>
        <v>0.91946840653566775</v>
      </c>
      <c r="R14" s="24">
        <f t="shared" si="11"/>
        <v>0.92</v>
      </c>
      <c r="S14" s="24">
        <f>VLOOKUP(R14,LAI!$E$132:$F$282,2,FALSE)</f>
        <v>3.287976082630931</v>
      </c>
      <c r="T14" s="32">
        <f t="shared" si="3"/>
        <v>349.69197955634235</v>
      </c>
    </row>
    <row r="15" spans="1:21" x14ac:dyDescent="0.35">
      <c r="A15" s="23">
        <v>12</v>
      </c>
      <c r="B15" s="30">
        <f>IF(A15&lt;=Calculator!$B$9,'Growth rate'!B14,0)</f>
        <v>12.199999999999992</v>
      </c>
      <c r="C15" s="30">
        <f t="shared" si="4"/>
        <v>12.199999999999992</v>
      </c>
      <c r="D15" s="31">
        <f t="shared" si="5"/>
        <v>28.155434074835981</v>
      </c>
      <c r="E15" s="31">
        <f t="shared" si="6"/>
        <v>31.643303999999986</v>
      </c>
      <c r="F15" s="31">
        <f t="shared" si="0"/>
        <v>0.88977541899025436</v>
      </c>
      <c r="G15" s="24">
        <f t="shared" si="7"/>
        <v>0.89</v>
      </c>
      <c r="H15" s="24">
        <f>VLOOKUP(G15,LAI!$E$132:$F$282,2,FALSE)</f>
        <v>3.2102181641660987</v>
      </c>
      <c r="I15" s="32">
        <f t="shared" si="1"/>
        <v>2524.5738316734305</v>
      </c>
      <c r="J15" s="35"/>
      <c r="L15" s="23">
        <v>12</v>
      </c>
      <c r="M15" s="30">
        <f>IF(L15&lt;=Calculator!$F$9,'Growth rate'!J14,0)</f>
        <v>3.2000000000000006</v>
      </c>
      <c r="N15" s="30">
        <f t="shared" si="8"/>
        <v>3.2000000000000006</v>
      </c>
      <c r="O15" s="31">
        <f t="shared" si="9"/>
        <v>11.186694863725634</v>
      </c>
      <c r="P15" s="31">
        <f t="shared" si="10"/>
        <v>12.130944000000001</v>
      </c>
      <c r="Q15" s="31">
        <f t="shared" si="2"/>
        <v>0.92216194087827241</v>
      </c>
      <c r="R15" s="24">
        <f t="shared" si="11"/>
        <v>0.92</v>
      </c>
      <c r="S15" s="24">
        <f>VLOOKUP(R15,LAI!$E$132:$F$282,2,FALSE)</f>
        <v>3.287976082630931</v>
      </c>
      <c r="T15" s="32">
        <f t="shared" si="3"/>
        <v>380.02111416521745</v>
      </c>
    </row>
    <row r="16" spans="1:21" x14ac:dyDescent="0.35">
      <c r="A16" s="23">
        <v>13</v>
      </c>
      <c r="B16" s="30">
        <f>IF(A16&lt;=Calculator!$B$9,'Growth rate'!B15,0)</f>
        <v>12.399999999999991</v>
      </c>
      <c r="C16" s="30">
        <f t="shared" si="4"/>
        <v>12.399999999999991</v>
      </c>
      <c r="D16" s="31">
        <f t="shared" si="5"/>
        <v>28.47297116664139</v>
      </c>
      <c r="E16" s="31">
        <f t="shared" si="6"/>
        <v>32.016375999999987</v>
      </c>
      <c r="F16" s="31">
        <f t="shared" si="0"/>
        <v>0.88932523676762798</v>
      </c>
      <c r="G16" s="24">
        <f t="shared" si="7"/>
        <v>0.89</v>
      </c>
      <c r="H16" s="24">
        <f>VLOOKUP(G16,LAI!$E$132:$F$282,2,FALSE)</f>
        <v>3.2102181641660987</v>
      </c>
      <c r="I16" s="32">
        <f t="shared" si="1"/>
        <v>2584.4537963793714</v>
      </c>
      <c r="J16" s="35"/>
      <c r="L16" s="23">
        <v>13</v>
      </c>
      <c r="M16" s="30">
        <f>IF(L16&lt;=Calculator!$F$9,'Growth rate'!J15,0)</f>
        <v>3.4000000000000008</v>
      </c>
      <c r="N16" s="30">
        <f t="shared" si="8"/>
        <v>3.4000000000000008</v>
      </c>
      <c r="O16" s="31">
        <f t="shared" si="9"/>
        <v>11.664358555978328</v>
      </c>
      <c r="P16" s="31">
        <f t="shared" si="10"/>
        <v>12.622456000000001</v>
      </c>
      <c r="Q16" s="31">
        <f t="shared" si="2"/>
        <v>0.92409579847046619</v>
      </c>
      <c r="R16" s="24">
        <f t="shared" si="11"/>
        <v>0.92</v>
      </c>
      <c r="S16" s="24">
        <f>VLOOKUP(R16,LAI!$E$132:$F$282,2,FALSE)</f>
        <v>3.287976082630931</v>
      </c>
      <c r="T16" s="32">
        <f t="shared" si="3"/>
        <v>411.43976387607978</v>
      </c>
    </row>
    <row r="17" spans="1:20" x14ac:dyDescent="0.35">
      <c r="A17" s="23">
        <v>14</v>
      </c>
      <c r="B17" s="30">
        <f>IF(A17&lt;=Calculator!$B$9,'Growth rate'!B16,0)</f>
        <v>12.599999999999991</v>
      </c>
      <c r="C17" s="30">
        <f t="shared" si="4"/>
        <v>12.599999999999991</v>
      </c>
      <c r="D17" s="31">
        <f t="shared" si="5"/>
        <v>28.788922927584089</v>
      </c>
      <c r="E17" s="31">
        <f t="shared" si="6"/>
        <v>32.386815999999982</v>
      </c>
      <c r="F17" s="31">
        <f t="shared" si="0"/>
        <v>0.88890871296468621</v>
      </c>
      <c r="G17" s="24">
        <f t="shared" si="7"/>
        <v>0.89</v>
      </c>
      <c r="H17" s="24">
        <f>VLOOKUP(G17,LAI!$E$132:$F$282,2,FALSE)</f>
        <v>3.2102181641660987</v>
      </c>
      <c r="I17" s="32">
        <f t="shared" si="1"/>
        <v>2644.605744517557</v>
      </c>
      <c r="J17" s="35"/>
      <c r="L17" s="23">
        <v>14</v>
      </c>
      <c r="M17" s="30">
        <f>IF(L17&lt;=Calculator!$F$9,'Growth rate'!J16,0)</f>
        <v>3.600000000000001</v>
      </c>
      <c r="N17" s="30">
        <f t="shared" si="8"/>
        <v>3.600000000000001</v>
      </c>
      <c r="O17" s="31">
        <f t="shared" si="9"/>
        <v>12.133376858597357</v>
      </c>
      <c r="P17" s="31">
        <f t="shared" si="10"/>
        <v>13.111336000000001</v>
      </c>
      <c r="Q17" s="31">
        <f t="shared" si="2"/>
        <v>0.92541117538268836</v>
      </c>
      <c r="R17" s="24">
        <f t="shared" si="11"/>
        <v>0.93</v>
      </c>
      <c r="S17" s="24">
        <f>VLOOKUP(R17,LAI!$E$132:$F$282,2,FALSE)</f>
        <v>3.3150419981427586</v>
      </c>
      <c r="T17" s="32">
        <f t="shared" si="3"/>
        <v>447.58220378752486</v>
      </c>
    </row>
    <row r="18" spans="1:20" x14ac:dyDescent="0.35">
      <c r="A18" s="23">
        <v>15</v>
      </c>
      <c r="B18" s="30">
        <f>IF(A18&lt;=Calculator!$B$9,'Growth rate'!B17,0)</f>
        <v>12.79999999999999</v>
      </c>
      <c r="C18" s="30">
        <f t="shared" si="4"/>
        <v>12.79999999999999</v>
      </c>
      <c r="D18" s="31">
        <f t="shared" si="5"/>
        <v>29.103322251739517</v>
      </c>
      <c r="E18" s="31">
        <f t="shared" si="6"/>
        <v>32.754623999999986</v>
      </c>
      <c r="F18" s="31">
        <f t="shared" si="0"/>
        <v>0.88852560944492998</v>
      </c>
      <c r="G18" s="24">
        <f t="shared" si="7"/>
        <v>0.89</v>
      </c>
      <c r="H18" s="24">
        <f>VLOOKUP(G18,LAI!$E$132:$F$282,2,FALSE)</f>
        <v>3.2102181641660987</v>
      </c>
      <c r="I18" s="32">
        <f t="shared" si="1"/>
        <v>2705.0149265152504</v>
      </c>
      <c r="J18" s="35"/>
      <c r="L18" s="23">
        <v>15</v>
      </c>
      <c r="M18" s="30">
        <f>IF(L18&lt;=Calculator!$F$9,'Growth rate'!J17,0)</f>
        <v>3.8000000000000012</v>
      </c>
      <c r="N18" s="30">
        <f t="shared" si="8"/>
        <v>3.8000000000000012</v>
      </c>
      <c r="O18" s="31">
        <f t="shared" si="9"/>
        <v>12.594374370510401</v>
      </c>
      <c r="P18" s="31">
        <f t="shared" si="10"/>
        <v>13.597584000000003</v>
      </c>
      <c r="Q18" s="31">
        <f t="shared" si="2"/>
        <v>0.92622147952977518</v>
      </c>
      <c r="R18" s="24">
        <f t="shared" si="11"/>
        <v>0.93</v>
      </c>
      <c r="S18" s="24">
        <f>VLOOKUP(R18,LAI!$E$132:$F$282,2,FALSE)</f>
        <v>3.3150419981427586</v>
      </c>
      <c r="T18" s="32">
        <f t="shared" si="3"/>
        <v>481.39593308511792</v>
      </c>
    </row>
    <row r="19" spans="1:20" x14ac:dyDescent="0.35">
      <c r="A19" s="23">
        <v>16</v>
      </c>
      <c r="B19" s="30">
        <f>IF(A19&lt;=Calculator!$B$9,'Growth rate'!B18,0)</f>
        <v>12.999999999999989</v>
      </c>
      <c r="C19" s="30">
        <f t="shared" si="4"/>
        <v>12.999999999999989</v>
      </c>
      <c r="D19" s="31">
        <f t="shared" si="5"/>
        <v>29.416200848493325</v>
      </c>
      <c r="E19" s="31">
        <f t="shared" si="6"/>
        <v>33.119799999999984</v>
      </c>
      <c r="F19" s="31">
        <f t="shared" si="0"/>
        <v>0.88817567885353599</v>
      </c>
      <c r="G19" s="24">
        <f t="shared" si="7"/>
        <v>0.89</v>
      </c>
      <c r="H19" s="24">
        <f>VLOOKUP(G19,LAI!$E$132:$F$282,2,FALSE)</f>
        <v>3.2102181641660987</v>
      </c>
      <c r="I19" s="32">
        <f t="shared" si="1"/>
        <v>2765.6666975963735</v>
      </c>
      <c r="J19" s="35"/>
      <c r="L19" s="23">
        <v>16</v>
      </c>
      <c r="M19" s="30">
        <f>IF(L19&lt;=Calculator!$F$9,'Growth rate'!J18,0)</f>
        <v>4.0000000000000009</v>
      </c>
      <c r="N19" s="30">
        <f t="shared" si="8"/>
        <v>4.0000000000000009</v>
      </c>
      <c r="O19" s="31">
        <f t="shared" si="9"/>
        <v>13.047900255541228</v>
      </c>
      <c r="P19" s="31">
        <f t="shared" si="10"/>
        <v>14.081200000000001</v>
      </c>
      <c r="Q19" s="31">
        <f t="shared" si="2"/>
        <v>0.92661848816444814</v>
      </c>
      <c r="R19" s="24">
        <f t="shared" si="11"/>
        <v>0.93</v>
      </c>
      <c r="S19" s="24">
        <f>VLOOKUP(R19,LAI!$E$132:$F$282,2,FALSE)</f>
        <v>3.3150419981427586</v>
      </c>
      <c r="T19" s="32">
        <f t="shared" si="3"/>
        <v>516.24784304841239</v>
      </c>
    </row>
    <row r="20" spans="1:20" x14ac:dyDescent="0.35">
      <c r="A20" s="23">
        <v>17</v>
      </c>
      <c r="B20" s="30">
        <f>IF(A20&lt;=Calculator!$B$9,'Growth rate'!B19,0)</f>
        <v>13.199999999999989</v>
      </c>
      <c r="C20" s="30">
        <f t="shared" si="4"/>
        <v>13.199999999999989</v>
      </c>
      <c r="D20" s="31">
        <f t="shared" si="5"/>
        <v>29.72758930274005</v>
      </c>
      <c r="E20" s="31">
        <f t="shared" si="6"/>
        <v>33.482343999999976</v>
      </c>
      <c r="F20" s="31">
        <f t="shared" si="0"/>
        <v>0.88785866672715841</v>
      </c>
      <c r="G20" s="24">
        <f t="shared" si="7"/>
        <v>0.89</v>
      </c>
      <c r="H20" s="24">
        <f>VLOOKUP(G20,LAI!$E$132:$F$282,2,FALSE)</f>
        <v>3.2102181641660987</v>
      </c>
      <c r="I20" s="32">
        <f t="shared" si="1"/>
        <v>2826.5465177815108</v>
      </c>
      <c r="J20" s="35"/>
      <c r="L20" s="23">
        <v>17</v>
      </c>
      <c r="M20" s="30">
        <f>IF(L20&lt;=Calculator!$F$9,'Growth rate'!J19,0)</f>
        <v>4.2000000000000011</v>
      </c>
      <c r="N20" s="30">
        <f t="shared" si="8"/>
        <v>4.2000000000000011</v>
      </c>
      <c r="O20" s="31">
        <f t="shared" si="9"/>
        <v>13.494440652237333</v>
      </c>
      <c r="P20" s="31">
        <f t="shared" si="10"/>
        <v>14.562184000000002</v>
      </c>
      <c r="Q20" s="31">
        <f t="shared" si="2"/>
        <v>0.92667697731585674</v>
      </c>
      <c r="R20" s="24">
        <f t="shared" si="11"/>
        <v>0.93</v>
      </c>
      <c r="S20" s="24">
        <f>VLOOKUP(R20,LAI!$E$132:$F$282,2,FALSE)</f>
        <v>3.3150419981427586</v>
      </c>
      <c r="T20" s="32">
        <f t="shared" si="3"/>
        <v>552.11804908413558</v>
      </c>
    </row>
    <row r="21" spans="1:20" x14ac:dyDescent="0.35">
      <c r="A21" s="23">
        <v>18</v>
      </c>
      <c r="B21" s="30">
        <f>IF(A21&lt;=Calculator!$B$9,'Growth rate'!B20,0)</f>
        <v>13.399999999999988</v>
      </c>
      <c r="C21" s="30">
        <f t="shared" si="4"/>
        <v>13.399999999999988</v>
      </c>
      <c r="D21" s="31">
        <f t="shared" si="5"/>
        <v>30.037517131158957</v>
      </c>
      <c r="E21" s="31">
        <f t="shared" si="6"/>
        <v>33.842255999999978</v>
      </c>
      <c r="F21" s="31">
        <f t="shared" si="0"/>
        <v>0.88757431334243719</v>
      </c>
      <c r="G21" s="24">
        <f t="shared" si="7"/>
        <v>0.89</v>
      </c>
      <c r="H21" s="24">
        <f>VLOOKUP(G21,LAI!$E$132:$F$282,2,FALSE)</f>
        <v>3.2102181641660987</v>
      </c>
      <c r="I21" s="32">
        <f t="shared" si="1"/>
        <v>2887.6399518879125</v>
      </c>
      <c r="J21" s="35"/>
      <c r="L21" s="23">
        <v>18</v>
      </c>
      <c r="M21" s="30">
        <f>IF(L21&lt;=Calculator!$F$9,'Growth rate'!J20,0)</f>
        <v>4.4000000000000012</v>
      </c>
      <c r="N21" s="30">
        <f t="shared" si="8"/>
        <v>4.4000000000000012</v>
      </c>
      <c r="O21" s="31">
        <f t="shared" si="9"/>
        <v>13.934428550487468</v>
      </c>
      <c r="P21" s="31">
        <f t="shared" si="10"/>
        <v>15.040536000000003</v>
      </c>
      <c r="Q21" s="31">
        <f t="shared" si="2"/>
        <v>0.92645824261099907</v>
      </c>
      <c r="R21" s="24">
        <f t="shared" si="11"/>
        <v>0.93</v>
      </c>
      <c r="S21" s="24">
        <f>VLOOKUP(R21,LAI!$E$132:$F$282,2,FALSE)</f>
        <v>3.3150419981427586</v>
      </c>
      <c r="T21" s="32">
        <f t="shared" si="3"/>
        <v>588.98677481762024</v>
      </c>
    </row>
    <row r="22" spans="1:20" x14ac:dyDescent="0.35">
      <c r="A22" s="23">
        <v>19</v>
      </c>
      <c r="B22" s="30">
        <f>IF(A22&lt;=Calculator!$B$9,'Growth rate'!B21,0)</f>
        <v>13.599999999999987</v>
      </c>
      <c r="C22" s="30">
        <f t="shared" si="4"/>
        <v>13.599999999999987</v>
      </c>
      <c r="D22" s="31">
        <f t="shared" si="5"/>
        <v>30.346012834877158</v>
      </c>
      <c r="E22" s="31">
        <f t="shared" si="6"/>
        <v>34.199535999999981</v>
      </c>
      <c r="F22" s="31">
        <f t="shared" si="0"/>
        <v>0.88732235533479675</v>
      </c>
      <c r="G22" s="24">
        <f t="shared" si="7"/>
        <v>0.89</v>
      </c>
      <c r="H22" s="24">
        <f>VLOOKUP(G22,LAI!$E$132:$F$282,2,FALSE)</f>
        <v>3.2102181641660987</v>
      </c>
      <c r="I22" s="32">
        <f t="shared" si="1"/>
        <v>2948.9326695294867</v>
      </c>
      <c r="J22" s="35"/>
      <c r="L22" s="23">
        <v>19</v>
      </c>
      <c r="M22" s="30">
        <f>IF(L22&lt;=Calculator!$F$9,'Growth rate'!J21,0)</f>
        <v>4.6000000000000014</v>
      </c>
      <c r="N22" s="30">
        <f t="shared" si="8"/>
        <v>4.6000000000000014</v>
      </c>
      <c r="O22" s="31">
        <f t="shared" si="9"/>
        <v>14.36825174336861</v>
      </c>
      <c r="P22" s="31">
        <f t="shared" si="10"/>
        <v>15.516256000000006</v>
      </c>
      <c r="Q22" s="31">
        <f t="shared" si="2"/>
        <v>0.92601280511024087</v>
      </c>
      <c r="R22" s="24">
        <f t="shared" si="11"/>
        <v>0.93</v>
      </c>
      <c r="S22" s="24">
        <f>VLOOKUP(R22,LAI!$E$132:$F$282,2,FALSE)</f>
        <v>3.3150419981427586</v>
      </c>
      <c r="T22" s="32">
        <f t="shared" si="3"/>
        <v>626.83435209280572</v>
      </c>
    </row>
    <row r="23" spans="1:20" x14ac:dyDescent="0.35">
      <c r="A23" s="23">
        <v>20</v>
      </c>
      <c r="B23" s="30">
        <f>IF(A23&lt;=Calculator!$B$9,'Growth rate'!B22,0)</f>
        <v>13.799999999999986</v>
      </c>
      <c r="C23" s="30">
        <f t="shared" si="4"/>
        <v>13.799999999999986</v>
      </c>
      <c r="D23" s="31">
        <f t="shared" si="5"/>
        <v>30.653103948801562</v>
      </c>
      <c r="E23" s="31">
        <f t="shared" si="6"/>
        <v>34.554183999999978</v>
      </c>
      <c r="F23" s="31">
        <f t="shared" si="0"/>
        <v>0.88710252711514126</v>
      </c>
      <c r="G23" s="24">
        <f t="shared" si="7"/>
        <v>0.89</v>
      </c>
      <c r="H23" s="24">
        <f>VLOOKUP(G23,LAI!$E$132:$F$282,2,FALSE)</f>
        <v>3.2102181641660987</v>
      </c>
      <c r="I23" s="32">
        <f t="shared" si="1"/>
        <v>3010.4104451168027</v>
      </c>
      <c r="J23" s="35"/>
      <c r="L23" s="23">
        <v>20</v>
      </c>
      <c r="M23" s="30">
        <f>IF(L23&lt;=Calculator!$F$9,'Growth rate'!J22,0)</f>
        <v>4.8000000000000016</v>
      </c>
      <c r="N23" s="30">
        <f t="shared" si="8"/>
        <v>4.8000000000000016</v>
      </c>
      <c r="O23" s="31">
        <f t="shared" si="9"/>
        <v>14.796259296475146</v>
      </c>
      <c r="P23" s="31">
        <f t="shared" si="10"/>
        <v>15.989344000000003</v>
      </c>
      <c r="Q23" s="31">
        <f t="shared" si="2"/>
        <v>0.92538251078187717</v>
      </c>
      <c r="R23" s="24">
        <f t="shared" si="11"/>
        <v>0.93</v>
      </c>
      <c r="S23" s="24">
        <f>VLOOKUP(R23,LAI!$E$132:$F$282,2,FALSE)</f>
        <v>3.3150419981427586</v>
      </c>
      <c r="T23" s="32">
        <f t="shared" si="3"/>
        <v>665.64122097223674</v>
      </c>
    </row>
    <row r="24" spans="1:20" x14ac:dyDescent="0.35">
      <c r="A24" s="23">
        <v>21</v>
      </c>
      <c r="B24" s="30">
        <f>IF(A24&lt;=Calculator!$B$9,'Growth rate'!B23,0)</f>
        <v>13.999999999999986</v>
      </c>
      <c r="C24" s="30">
        <f t="shared" si="4"/>
        <v>13.999999999999986</v>
      </c>
      <c r="D24" s="31">
        <f t="shared" si="5"/>
        <v>30.95881708787584</v>
      </c>
      <c r="E24" s="31">
        <f t="shared" si="6"/>
        <v>34.906199999999977</v>
      </c>
      <c r="F24" s="31">
        <f t="shared" si="0"/>
        <v>0.88691456210861852</v>
      </c>
      <c r="G24" s="24">
        <f t="shared" si="7"/>
        <v>0.89</v>
      </c>
      <c r="H24" s="24">
        <f>VLOOKUP(G24,LAI!$E$132:$F$282,2,FALSE)</f>
        <v>3.2102181641660987</v>
      </c>
      <c r="I24" s="32">
        <f t="shared" si="1"/>
        <v>3072.0591578570952</v>
      </c>
      <c r="J24" s="35"/>
      <c r="L24" s="23">
        <v>21</v>
      </c>
      <c r="M24" s="30">
        <f>IF(L24&lt;=Calculator!$F$9,'Growth rate'!J23,0)</f>
        <v>5.0000000000000018</v>
      </c>
      <c r="N24" s="30">
        <f t="shared" si="8"/>
        <v>5.0000000000000018</v>
      </c>
      <c r="O24" s="31">
        <f t="shared" si="9"/>
        <v>15.218766861211522</v>
      </c>
      <c r="P24" s="31">
        <f t="shared" si="10"/>
        <v>16.459800000000005</v>
      </c>
      <c r="Q24" s="31">
        <f t="shared" si="2"/>
        <v>0.92460217385457399</v>
      </c>
      <c r="R24" s="24">
        <f t="shared" si="11"/>
        <v>0.92</v>
      </c>
      <c r="S24" s="24">
        <f>VLOOKUP(R24,LAI!$E$132:$F$282,2,FALSE)</f>
        <v>3.287976082630931</v>
      </c>
      <c r="T24" s="32">
        <f t="shared" si="3"/>
        <v>699.62873569969872</v>
      </c>
    </row>
    <row r="25" spans="1:20" x14ac:dyDescent="0.35">
      <c r="A25" s="23">
        <v>22</v>
      </c>
      <c r="B25" s="30">
        <f>IF(A25&lt;=Calculator!$B$9,'Growth rate'!B24,0)</f>
        <v>14.199999999999985</v>
      </c>
      <c r="C25" s="30">
        <f t="shared" si="4"/>
        <v>14.199999999999985</v>
      </c>
      <c r="D25" s="31">
        <f t="shared" si="5"/>
        <v>31.263177990494576</v>
      </c>
      <c r="E25" s="31">
        <f t="shared" si="6"/>
        <v>35.255583999999978</v>
      </c>
      <c r="F25" s="31">
        <f t="shared" si="0"/>
        <v>0.88675819383660182</v>
      </c>
      <c r="G25" s="24">
        <f t="shared" si="7"/>
        <v>0.89</v>
      </c>
      <c r="H25" s="24">
        <f>VLOOKUP(G25,LAI!$E$132:$F$282,2,FALSE)</f>
        <v>3.2102181641660987</v>
      </c>
      <c r="I25" s="32">
        <f t="shared" si="1"/>
        <v>3133.8647917542594</v>
      </c>
      <c r="J25" s="35"/>
      <c r="L25" s="23">
        <v>22</v>
      </c>
      <c r="M25" s="30">
        <f>IF(L25&lt;=Calculator!$F$9,'Growth rate'!J24,0)</f>
        <v>5.200000000000002</v>
      </c>
      <c r="N25" s="30">
        <f t="shared" si="8"/>
        <v>5.200000000000002</v>
      </c>
      <c r="O25" s="31">
        <f t="shared" si="9"/>
        <v>15.636061076475995</v>
      </c>
      <c r="P25" s="31">
        <f t="shared" si="10"/>
        <v>16.927624000000005</v>
      </c>
      <c r="Q25" s="31">
        <f t="shared" si="2"/>
        <v>0.92370087358249398</v>
      </c>
      <c r="R25" s="24">
        <f t="shared" si="11"/>
        <v>0.92</v>
      </c>
      <c r="S25" s="24">
        <f>VLOOKUP(R25,LAI!$E$132:$F$282,2,FALSE)</f>
        <v>3.287976082630931</v>
      </c>
      <c r="T25" s="32">
        <f t="shared" si="3"/>
        <v>739.96391032358258</v>
      </c>
    </row>
    <row r="26" spans="1:20" x14ac:dyDescent="0.35">
      <c r="A26" s="23">
        <v>23</v>
      </c>
      <c r="B26" s="30">
        <f>IF(A26&lt;=Calculator!$B$9,'Growth rate'!B25,0)</f>
        <v>14.399999999999984</v>
      </c>
      <c r="C26" s="30">
        <f t="shared" si="4"/>
        <v>14.399999999999984</v>
      </c>
      <c r="D26" s="31">
        <f t="shared" si="5"/>
        <v>31.566211559287463</v>
      </c>
      <c r="E26" s="31">
        <f t="shared" si="6"/>
        <v>35.602335999999973</v>
      </c>
      <c r="F26" s="31">
        <f t="shared" si="0"/>
        <v>0.88663315686047928</v>
      </c>
      <c r="G26" s="24">
        <f t="shared" si="7"/>
        <v>0.89</v>
      </c>
      <c r="H26" s="24">
        <f>VLOOKUP(G26,LAI!$E$132:$F$282,2,FALSE)</f>
        <v>3.2102181641660987</v>
      </c>
      <c r="I26" s="32">
        <f t="shared" si="1"/>
        <v>3195.8134356088508</v>
      </c>
      <c r="J26" s="35"/>
      <c r="L26" s="23">
        <v>23</v>
      </c>
      <c r="M26" s="30">
        <f>IF(L26&lt;=Calculator!$F$9,'Growth rate'!J25,0)</f>
        <v>5.4000000000000021</v>
      </c>
      <c r="N26" s="30">
        <f t="shared" si="8"/>
        <v>5.4000000000000021</v>
      </c>
      <c r="O26" s="31">
        <f t="shared" si="9"/>
        <v>16.04840324408984</v>
      </c>
      <c r="P26" s="31">
        <f t="shared" si="10"/>
        <v>17.392816000000007</v>
      </c>
      <c r="Q26" s="31">
        <f t="shared" si="2"/>
        <v>0.92270298519169258</v>
      </c>
      <c r="R26" s="24">
        <f t="shared" si="11"/>
        <v>0.92</v>
      </c>
      <c r="S26" s="24">
        <f>VLOOKUP(R26,LAI!$E$132:$F$282,2,FALSE)</f>
        <v>3.287976082630931</v>
      </c>
      <c r="T26" s="32">
        <f t="shared" si="3"/>
        <v>781.19298763534835</v>
      </c>
    </row>
    <row r="27" spans="1:20" x14ac:dyDescent="0.35">
      <c r="A27" s="23">
        <v>24</v>
      </c>
      <c r="B27" s="30">
        <f>IF(A27&lt;=Calculator!$B$9,'Growth rate'!B26,0)</f>
        <v>14.599999999999984</v>
      </c>
      <c r="C27" s="30">
        <f t="shared" si="4"/>
        <v>14.599999999999984</v>
      </c>
      <c r="D27" s="31">
        <f t="shared" si="5"/>
        <v>31.867941899466619</v>
      </c>
      <c r="E27" s="31">
        <f t="shared" si="6"/>
        <v>35.946455999999976</v>
      </c>
      <c r="F27" s="31">
        <f t="shared" si="0"/>
        <v>0.88653918760354677</v>
      </c>
      <c r="G27" s="24">
        <f t="shared" si="7"/>
        <v>0.89</v>
      </c>
      <c r="H27" s="24">
        <f>VLOOKUP(G27,LAI!$E$132:$F$282,2,FALSE)</f>
        <v>3.2102181641660987</v>
      </c>
      <c r="I27" s="32">
        <f t="shared" si="1"/>
        <v>3257.8912830180911</v>
      </c>
      <c r="J27" s="35"/>
      <c r="L27" s="23">
        <v>24</v>
      </c>
      <c r="M27" s="30">
        <f>IF(L27&lt;=Calculator!$F$9,'Growth rate'!J26,0)</f>
        <v>5.6000000000000023</v>
      </c>
      <c r="N27" s="30">
        <f t="shared" si="8"/>
        <v>5.6000000000000023</v>
      </c>
      <c r="O27" s="31">
        <f t="shared" si="9"/>
        <v>16.456032420184858</v>
      </c>
      <c r="P27" s="31">
        <f t="shared" si="10"/>
        <v>17.855376000000007</v>
      </c>
      <c r="Q27" s="31">
        <f t="shared" si="2"/>
        <v>0.92162900519064128</v>
      </c>
      <c r="R27" s="24">
        <f t="shared" si="11"/>
        <v>0.92</v>
      </c>
      <c r="S27" s="24">
        <f>VLOOKUP(R27,LAI!$E$132:$F$282,2,FALSE)</f>
        <v>3.287976082630931</v>
      </c>
      <c r="T27" s="32">
        <f t="shared" si="3"/>
        <v>823.29699673634411</v>
      </c>
    </row>
    <row r="28" spans="1:20" x14ac:dyDescent="0.35">
      <c r="A28" s="23">
        <v>25</v>
      </c>
      <c r="B28" s="30">
        <f>IF(A28&lt;=Calculator!$B$9,'Growth rate'!B27,0)</f>
        <v>14.799999999999983</v>
      </c>
      <c r="C28" s="30">
        <f t="shared" si="4"/>
        <v>14.799999999999983</v>
      </c>
      <c r="D28" s="31">
        <f t="shared" si="5"/>
        <v>32.168392354914346</v>
      </c>
      <c r="E28" s="31">
        <f t="shared" si="6"/>
        <v>36.287943999999975</v>
      </c>
      <c r="F28" s="31">
        <f t="shared" si="0"/>
        <v>0.88647602506535972</v>
      </c>
      <c r="G28" s="24">
        <f t="shared" si="7"/>
        <v>0.89</v>
      </c>
      <c r="H28" s="24">
        <f>VLOOKUP(G28,LAI!$E$132:$F$282,2,FALSE)</f>
        <v>3.2102181641660987</v>
      </c>
      <c r="I28" s="32">
        <f t="shared" si="1"/>
        <v>3320.0846323758578</v>
      </c>
      <c r="J28" s="35"/>
      <c r="L28" s="23">
        <v>25</v>
      </c>
      <c r="M28" s="30">
        <f>IF(L28&lt;=Calculator!$F$9,'Growth rate'!J27,0)</f>
        <v>5.8000000000000025</v>
      </c>
      <c r="N28" s="30">
        <f t="shared" si="8"/>
        <v>5.8000000000000025</v>
      </c>
      <c r="O28" s="31">
        <f t="shared" si="9"/>
        <v>16.859168032841716</v>
      </c>
      <c r="P28" s="31">
        <f t="shared" si="10"/>
        <v>18.315304000000008</v>
      </c>
      <c r="Q28" s="31">
        <f t="shared" si="2"/>
        <v>0.92049621632497658</v>
      </c>
      <c r="R28" s="24">
        <f t="shared" si="11"/>
        <v>0.92</v>
      </c>
      <c r="S28" s="24">
        <f>VLOOKUP(R28,LAI!$E$132:$F$282,2,FALSE)</f>
        <v>3.287976082630931</v>
      </c>
      <c r="T28" s="32">
        <f t="shared" si="3"/>
        <v>866.25707406296658</v>
      </c>
    </row>
    <row r="29" spans="1:20" x14ac:dyDescent="0.35">
      <c r="A29" s="23">
        <v>26</v>
      </c>
      <c r="B29" s="30">
        <f>IF(A29&lt;=Calculator!$B$9,'Growth rate'!B28,0)</f>
        <v>14.999999999999982</v>
      </c>
      <c r="C29" s="30">
        <f t="shared" si="4"/>
        <v>14.999999999999982</v>
      </c>
      <c r="D29" s="31">
        <f t="shared" si="5"/>
        <v>32.467585542172756</v>
      </c>
      <c r="E29" s="31">
        <f t="shared" si="6"/>
        <v>36.626799999999974</v>
      </c>
      <c r="F29" s="31">
        <f t="shared" si="0"/>
        <v>0.8864434114411518</v>
      </c>
      <c r="G29" s="24">
        <f t="shared" si="7"/>
        <v>0.89</v>
      </c>
      <c r="H29" s="24">
        <f>VLOOKUP(G29,LAI!$E$132:$F$282,2,FALSE)</f>
        <v>3.2102181641660987</v>
      </c>
      <c r="I29" s="32">
        <f t="shared" si="1"/>
        <v>3382.3798868726954</v>
      </c>
      <c r="J29" s="35"/>
      <c r="L29" s="23">
        <v>26</v>
      </c>
      <c r="M29" s="30">
        <f>IF(L29&lt;=Calculator!$F$9,'Growth rate'!J28,0)</f>
        <v>6.0000000000000027</v>
      </c>
      <c r="N29" s="30">
        <f t="shared" si="8"/>
        <v>6.0000000000000027</v>
      </c>
      <c r="O29" s="31">
        <f t="shared" si="9"/>
        <v>17.258012112367151</v>
      </c>
      <c r="P29" s="31">
        <f t="shared" si="10"/>
        <v>18.772600000000008</v>
      </c>
      <c r="Q29" s="31">
        <f t="shared" si="2"/>
        <v>0.91931922655184384</v>
      </c>
      <c r="R29" s="24">
        <f t="shared" si="11"/>
        <v>0.92</v>
      </c>
      <c r="S29" s="24">
        <f>VLOOKUP(R29,LAI!$E$132:$F$282,2,FALSE)</f>
        <v>3.287976082630931</v>
      </c>
      <c r="T29" s="32">
        <f t="shared" si="3"/>
        <v>910.05446338665809</v>
      </c>
    </row>
    <row r="30" spans="1:20" x14ac:dyDescent="0.35">
      <c r="A30" s="23">
        <v>27</v>
      </c>
      <c r="B30" s="30">
        <f>IF(A30&lt;=Calculator!$B$9,'Growth rate'!B29,0)</f>
        <v>15.199999999999982</v>
      </c>
      <c r="C30" s="30">
        <f t="shared" si="4"/>
        <v>15.199999999999982</v>
      </c>
      <c r="D30" s="31">
        <f t="shared" si="5"/>
        <v>32.765543382484005</v>
      </c>
      <c r="E30" s="31">
        <f t="shared" si="6"/>
        <v>36.963023999999969</v>
      </c>
      <c r="F30" s="31">
        <f t="shared" si="0"/>
        <v>0.88644109265746307</v>
      </c>
      <c r="G30" s="24">
        <f t="shared" si="7"/>
        <v>0.89</v>
      </c>
      <c r="H30" s="24">
        <f>VLOOKUP(G30,LAI!$E$132:$F$282,2,FALSE)</f>
        <v>3.2102181641660987</v>
      </c>
      <c r="I30" s="32">
        <f t="shared" si="1"/>
        <v>3444.7635544958075</v>
      </c>
      <c r="J30" s="35"/>
      <c r="L30" s="23">
        <v>27</v>
      </c>
      <c r="M30" s="30">
        <f>IF(L30&lt;=Calculator!$F$9,'Growth rate'!J29,0)</f>
        <v>6.2000000000000028</v>
      </c>
      <c r="N30" s="30">
        <f t="shared" si="8"/>
        <v>6.2000000000000028</v>
      </c>
      <c r="O30" s="31">
        <f t="shared" si="9"/>
        <v>17.652751202497761</v>
      </c>
      <c r="P30" s="31">
        <f t="shared" si="10"/>
        <v>19.227264000000005</v>
      </c>
      <c r="Q30" s="31">
        <f t="shared" si="2"/>
        <v>0.91811040835023416</v>
      </c>
      <c r="R30" s="24">
        <f t="shared" si="11"/>
        <v>0.92</v>
      </c>
      <c r="S30" s="24">
        <f>VLOOKUP(R30,LAI!$E$132:$F$282,2,FALSE)</f>
        <v>3.287976082630931</v>
      </c>
      <c r="T30" s="32">
        <f t="shared" si="3"/>
        <v>954.67051581390876</v>
      </c>
    </row>
    <row r="31" spans="1:20" x14ac:dyDescent="0.35">
      <c r="A31" s="23">
        <v>28</v>
      </c>
      <c r="B31" s="30">
        <f>IF(A31&lt;=Calculator!$B$9,'Growth rate'!B30,0)</f>
        <v>15.399999999999981</v>
      </c>
      <c r="C31" s="30">
        <f t="shared" si="4"/>
        <v>15.399999999999981</v>
      </c>
      <c r="D31" s="31">
        <f t="shared" si="5"/>
        <v>33.06228713201655</v>
      </c>
      <c r="E31" s="31">
        <f t="shared" si="6"/>
        <v>37.296615999999965</v>
      </c>
      <c r="F31" s="31">
        <f t="shared" si="0"/>
        <v>0.88646881883376716</v>
      </c>
      <c r="G31" s="24">
        <f t="shared" si="7"/>
        <v>0.89</v>
      </c>
      <c r="H31" s="24">
        <f>VLOOKUP(G31,LAI!$E$132:$F$282,2,FALSE)</f>
        <v>3.2102181641660987</v>
      </c>
      <c r="I31" s="32">
        <f t="shared" si="1"/>
        <v>3507.222248029062</v>
      </c>
      <c r="J31" s="35"/>
      <c r="L31" s="23">
        <v>28</v>
      </c>
      <c r="M31" s="30">
        <f>IF(L31&lt;=Calculator!$F$9,'Growth rate'!J30,0)</f>
        <v>6.400000000000003</v>
      </c>
      <c r="N31" s="30">
        <f t="shared" si="8"/>
        <v>6.400000000000003</v>
      </c>
      <c r="O31" s="31">
        <f t="shared" si="9"/>
        <v>18.043558006969874</v>
      </c>
      <c r="P31" s="31">
        <f t="shared" si="10"/>
        <v>19.679296000000008</v>
      </c>
      <c r="Q31" s="31">
        <f t="shared" si="2"/>
        <v>0.91688025867235634</v>
      </c>
      <c r="R31" s="24">
        <f t="shared" si="11"/>
        <v>0.92</v>
      </c>
      <c r="S31" s="24">
        <f>VLOOKUP(R31,LAI!$E$132:$F$282,2,FALSE)</f>
        <v>3.287976082630931</v>
      </c>
      <c r="T31" s="32">
        <f t="shared" si="3"/>
        <v>1000.0866897862567</v>
      </c>
    </row>
    <row r="32" spans="1:20" x14ac:dyDescent="0.35">
      <c r="A32" s="23">
        <v>29</v>
      </c>
      <c r="B32" s="30">
        <f>IF(A32&lt;=Calculator!$B$9,'Growth rate'!B31,0)</f>
        <v>15.59999999999998</v>
      </c>
      <c r="C32" s="30">
        <f t="shared" si="4"/>
        <v>15.59999999999998</v>
      </c>
      <c r="D32" s="31">
        <f t="shared" si="5"/>
        <v>33.357837410402951</v>
      </c>
      <c r="E32" s="31">
        <f t="shared" si="6"/>
        <v>37.627575999999962</v>
      </c>
      <c r="F32" s="31">
        <f t="shared" si="0"/>
        <v>0.88652634467877989</v>
      </c>
      <c r="G32" s="24">
        <f t="shared" si="7"/>
        <v>0.89</v>
      </c>
      <c r="H32" s="24">
        <f>VLOOKUP(G32,LAI!$E$132:$F$282,2,FALSE)</f>
        <v>3.2102181641660987</v>
      </c>
      <c r="I32" s="32">
        <f t="shared" si="1"/>
        <v>3569.7426850529873</v>
      </c>
      <c r="J32" s="35"/>
      <c r="L32" s="23">
        <v>29</v>
      </c>
      <c r="M32" s="30">
        <f>IF(L32&lt;=Calculator!$F$9,'Growth rate'!J31,0)</f>
        <v>6.6000000000000032</v>
      </c>
      <c r="N32" s="30">
        <f t="shared" si="8"/>
        <v>6.6000000000000032</v>
      </c>
      <c r="O32" s="31">
        <f t="shared" si="9"/>
        <v>18.430592815200228</v>
      </c>
      <c r="P32" s="31">
        <f t="shared" si="10"/>
        <v>20.128696000000005</v>
      </c>
      <c r="Q32" s="31">
        <f t="shared" si="2"/>
        <v>0.91563769531817774</v>
      </c>
      <c r="R32" s="24">
        <f t="shared" si="11"/>
        <v>0.92</v>
      </c>
      <c r="S32" s="24">
        <f>VLOOKUP(R32,LAI!$E$132:$F$282,2,FALSE)</f>
        <v>3.287976082630931</v>
      </c>
      <c r="T32" s="32">
        <f t="shared" si="3"/>
        <v>1046.2845510802852</v>
      </c>
    </row>
    <row r="33" spans="1:20" x14ac:dyDescent="0.35">
      <c r="A33" s="23">
        <v>30</v>
      </c>
      <c r="B33" s="30">
        <f>IF(A33&lt;=Calculator!$B$9,'Growth rate'!B32,0)</f>
        <v>15.799999999999979</v>
      </c>
      <c r="C33" s="30">
        <f t="shared" si="4"/>
        <v>15.799999999999979</v>
      </c>
      <c r="D33" s="31">
        <f t="shared" si="5"/>
        <v>33.652214227703219</v>
      </c>
      <c r="E33" s="31">
        <f t="shared" si="6"/>
        <v>37.955903999999968</v>
      </c>
      <c r="F33" s="31">
        <f t="shared" si="0"/>
        <v>0.88661342982907865</v>
      </c>
      <c r="G33" s="24">
        <f t="shared" si="7"/>
        <v>0.89</v>
      </c>
      <c r="H33" s="24">
        <f>VLOOKUP(G33,LAI!$E$132:$F$282,2,FALSE)</f>
        <v>3.2102181641660987</v>
      </c>
      <c r="I33" s="32">
        <f t="shared" si="1"/>
        <v>3632.3116879447748</v>
      </c>
      <c r="J33" s="35"/>
      <c r="L33" s="23">
        <v>30</v>
      </c>
      <c r="M33" s="30">
        <f>IF(L33&lt;=Calculator!$F$9,'Growth rate'!J32,0)</f>
        <v>6.8000000000000034</v>
      </c>
      <c r="N33" s="30">
        <f t="shared" si="8"/>
        <v>6.8000000000000034</v>
      </c>
      <c r="O33" s="31">
        <f t="shared" si="9"/>
        <v>18.814004742487125</v>
      </c>
      <c r="P33" s="31">
        <f t="shared" si="10"/>
        <v>20.575464000000011</v>
      </c>
      <c r="Q33" s="31">
        <f t="shared" si="2"/>
        <v>0.91439030208442029</v>
      </c>
      <c r="R33" s="24">
        <f t="shared" si="11"/>
        <v>0.91</v>
      </c>
      <c r="S33" s="24">
        <f>VLOOKUP(R33,LAI!$E$132:$F$282,2,FALSE)</f>
        <v>3.2609101671191034</v>
      </c>
      <c r="T33" s="32">
        <f t="shared" si="3"/>
        <v>1084.2464075516621</v>
      </c>
    </row>
    <row r="34" spans="1:20" x14ac:dyDescent="0.35">
      <c r="A34" s="23">
        <v>31</v>
      </c>
      <c r="B34" s="30">
        <f>IF(A34&lt;=Calculator!$B$9,'Growth rate'!B33,0)</f>
        <v>15.999999999999979</v>
      </c>
      <c r="C34" s="30">
        <f t="shared" si="4"/>
        <v>15.999999999999979</v>
      </c>
      <c r="D34" s="31">
        <f t="shared" si="5"/>
        <v>33.945437009900019</v>
      </c>
      <c r="E34" s="31">
        <f t="shared" si="6"/>
        <v>38.281599999999969</v>
      </c>
      <c r="F34" s="31">
        <f t="shared" si="0"/>
        <v>0.88672983913681891</v>
      </c>
      <c r="G34" s="24">
        <f t="shared" si="7"/>
        <v>0.89</v>
      </c>
      <c r="H34" s="24">
        <f>VLOOKUP(G34,LAI!$E$132:$F$282,2,FALSE)</f>
        <v>3.2102181641660987</v>
      </c>
      <c r="I34" s="32">
        <f t="shared" si="1"/>
        <v>3694.9161838782757</v>
      </c>
      <c r="J34" s="35"/>
      <c r="L34" s="23">
        <v>31</v>
      </c>
      <c r="M34" s="30">
        <f>IF(L34&lt;=Calculator!$F$9,'Growth rate'!J33,0)</f>
        <v>7.0000000000000036</v>
      </c>
      <c r="N34" s="30">
        <f t="shared" si="8"/>
        <v>7.0000000000000036</v>
      </c>
      <c r="O34" s="31">
        <f t="shared" si="9"/>
        <v>19.193932813593815</v>
      </c>
      <c r="P34" s="31">
        <f t="shared" si="10"/>
        <v>21.019600000000008</v>
      </c>
      <c r="Q34" s="31">
        <f t="shared" si="2"/>
        <v>0.91314453241706828</v>
      </c>
      <c r="R34" s="24">
        <f t="shared" si="11"/>
        <v>0.91</v>
      </c>
      <c r="S34" s="24">
        <f>VLOOKUP(R34,LAI!$E$132:$F$282,2,FALSE)</f>
        <v>3.2609101671191034</v>
      </c>
      <c r="T34" s="32">
        <f t="shared" si="3"/>
        <v>1131.5600615907881</v>
      </c>
    </row>
    <row r="35" spans="1:20" x14ac:dyDescent="0.35">
      <c r="A35" s="23">
        <v>32</v>
      </c>
      <c r="B35" s="30">
        <f>IF(A35&lt;=Calculator!$B$9,'Growth rate'!B34,0)</f>
        <v>16.199999999999978</v>
      </c>
      <c r="C35" s="30">
        <f t="shared" si="4"/>
        <v>16.199999999999978</v>
      </c>
      <c r="D35" s="31">
        <f t="shared" si="5"/>
        <v>34.237524623022587</v>
      </c>
      <c r="E35" s="31">
        <f t="shared" si="6"/>
        <v>38.604663999999971</v>
      </c>
      <c r="F35" s="31">
        <f t="shared" si="0"/>
        <v>0.8868753429125199</v>
      </c>
      <c r="G35" s="24">
        <f t="shared" si="7"/>
        <v>0.89</v>
      </c>
      <c r="H35" s="24">
        <f>VLOOKUP(G35,LAI!$E$132:$F$282,2,FALSE)</f>
        <v>3.2102181641660987</v>
      </c>
      <c r="I35" s="32">
        <f t="shared" si="1"/>
        <v>3757.5432048240041</v>
      </c>
      <c r="J35" s="35"/>
      <c r="L35" s="23">
        <v>32</v>
      </c>
      <c r="M35" s="30">
        <f>IF(L35&lt;=Calculator!$F$9,'Growth rate'!J34,0)</f>
        <v>7.2000000000000037</v>
      </c>
      <c r="N35" s="30">
        <f t="shared" si="8"/>
        <v>7.2000000000000037</v>
      </c>
      <c r="O35" s="31">
        <f t="shared" si="9"/>
        <v>19.570506913390037</v>
      </c>
      <c r="P35" s="31">
        <f t="shared" si="10"/>
        <v>21.46110400000001</v>
      </c>
      <c r="Q35" s="31">
        <f t="shared" si="2"/>
        <v>0.91190587927769362</v>
      </c>
      <c r="R35" s="24">
        <f t="shared" si="11"/>
        <v>0.91</v>
      </c>
      <c r="S35" s="24">
        <f>VLOOKUP(R35,LAI!$E$132:$F$282,2,FALSE)</f>
        <v>3.2609101671191034</v>
      </c>
      <c r="T35" s="32">
        <f t="shared" si="3"/>
        <v>1179.5947595472674</v>
      </c>
    </row>
    <row r="36" spans="1:20" x14ac:dyDescent="0.35">
      <c r="A36" s="23">
        <v>33</v>
      </c>
      <c r="B36" s="30">
        <f>IF(A36&lt;=Calculator!$B$9,'Growth rate'!B35,0)</f>
        <v>16.399999999999977</v>
      </c>
      <c r="C36" s="30">
        <f t="shared" si="4"/>
        <v>16.399999999999977</v>
      </c>
      <c r="D36" s="31">
        <f t="shared" si="5"/>
        <v>34.528495395989218</v>
      </c>
      <c r="E36" s="31">
        <f t="shared" si="6"/>
        <v>38.925095999999968</v>
      </c>
      <c r="F36" s="31">
        <f t="shared" si="0"/>
        <v>0.88704971712823122</v>
      </c>
      <c r="G36" s="24">
        <f t="shared" si="7"/>
        <v>0.89</v>
      </c>
      <c r="H36" s="24">
        <f>VLOOKUP(G36,LAI!$E$132:$F$282,2,FALSE)</f>
        <v>3.2102181641660987</v>
      </c>
      <c r="I36" s="32">
        <f t="shared" si="1"/>
        <v>3820.1798875491359</v>
      </c>
      <c r="J36" s="35"/>
      <c r="L36" s="23">
        <v>33</v>
      </c>
      <c r="M36" s="30">
        <f>IF(L36&lt;=Calculator!$F$9,'Growth rate'!J35,0)</f>
        <v>7.4000000000000039</v>
      </c>
      <c r="N36" s="30">
        <f t="shared" si="8"/>
        <v>7.4000000000000039</v>
      </c>
      <c r="O36" s="31">
        <f t="shared" si="9"/>
        <v>19.943848624092077</v>
      </c>
      <c r="P36" s="31">
        <f t="shared" si="10"/>
        <v>21.899976000000009</v>
      </c>
      <c r="Q36" s="31">
        <f t="shared" si="2"/>
        <v>0.91067901736933721</v>
      </c>
      <c r="R36" s="24">
        <f t="shared" si="11"/>
        <v>0.91</v>
      </c>
      <c r="S36" s="24">
        <f>VLOOKUP(R36,LAI!$E$132:$F$282,2,FALSE)</f>
        <v>3.2609101671191034</v>
      </c>
      <c r="T36" s="32">
        <f t="shared" si="3"/>
        <v>1228.3326447502172</v>
      </c>
    </row>
    <row r="37" spans="1:20" x14ac:dyDescent="0.35">
      <c r="A37" s="23">
        <v>34</v>
      </c>
      <c r="B37" s="30">
        <f>IF(A37&lt;=Calculator!$B$9,'Growth rate'!B36,0)</f>
        <v>16.599999999999977</v>
      </c>
      <c r="C37" s="30">
        <f t="shared" si="4"/>
        <v>16.599999999999977</v>
      </c>
      <c r="D37" s="31">
        <f t="shared" si="5"/>
        <v>34.818367142251226</v>
      </c>
      <c r="E37" s="31">
        <f t="shared" si="6"/>
        <v>39.242895999999966</v>
      </c>
      <c r="F37" s="31">
        <f t="shared" si="0"/>
        <v>0.88725274358577555</v>
      </c>
      <c r="G37" s="24">
        <f t="shared" si="7"/>
        <v>0.89</v>
      </c>
      <c r="H37" s="24">
        <f>VLOOKUP(G37,LAI!$E$132:$F$282,2,FALSE)</f>
        <v>3.2102181641660987</v>
      </c>
      <c r="I37" s="32">
        <f t="shared" si="1"/>
        <v>3882.8134736175107</v>
      </c>
      <c r="J37" s="35"/>
      <c r="L37" s="23">
        <v>34</v>
      </c>
      <c r="M37" s="30">
        <f>IF(L37&lt;=Calculator!$F$9,'Growth rate'!J36,0)</f>
        <v>7.6000000000000041</v>
      </c>
      <c r="N37" s="30">
        <f t="shared" si="8"/>
        <v>7.6000000000000041</v>
      </c>
      <c r="O37" s="31">
        <f t="shared" si="9"/>
        <v>20.314071965320096</v>
      </c>
      <c r="P37" s="31">
        <f t="shared" si="10"/>
        <v>22.336216000000007</v>
      </c>
      <c r="Q37" s="31">
        <f t="shared" si="2"/>
        <v>0.90946792264724197</v>
      </c>
      <c r="R37" s="24">
        <f t="shared" si="11"/>
        <v>0.91</v>
      </c>
      <c r="S37" s="24">
        <f>VLOOKUP(R37,LAI!$E$132:$F$282,2,FALSE)</f>
        <v>3.2609101671191034</v>
      </c>
      <c r="T37" s="32">
        <f t="shared" si="3"/>
        <v>1277.7559669802451</v>
      </c>
    </row>
    <row r="38" spans="1:20" x14ac:dyDescent="0.35">
      <c r="A38" s="23">
        <v>35</v>
      </c>
      <c r="B38" s="30">
        <f>IF(A38&lt;=Calculator!$B$9,'Growth rate'!B37,0)</f>
        <v>16.799999999999976</v>
      </c>
      <c r="C38" s="30">
        <f t="shared" si="4"/>
        <v>16.799999999999976</v>
      </c>
      <c r="D38" s="31">
        <f t="shared" si="5"/>
        <v>35.107157180314871</v>
      </c>
      <c r="E38" s="31">
        <f t="shared" si="6"/>
        <v>39.558063999999966</v>
      </c>
      <c r="F38" s="31">
        <f t="shared" si="0"/>
        <v>0.88748421005423572</v>
      </c>
      <c r="G38" s="24">
        <f t="shared" si="7"/>
        <v>0.89</v>
      </c>
      <c r="H38" s="24">
        <f>VLOOKUP(G38,LAI!$E$132:$F$282,2,FALSE)</f>
        <v>3.2102181641660987</v>
      </c>
      <c r="I38" s="32">
        <f t="shared" si="1"/>
        <v>3945.4313093896276</v>
      </c>
      <c r="J38" s="35"/>
      <c r="L38" s="23">
        <v>35</v>
      </c>
      <c r="M38" s="30">
        <f>IF(L38&lt;=Calculator!$F$9,'Growth rate'!J37,0)</f>
        <v>7.8000000000000043</v>
      </c>
      <c r="N38" s="30">
        <f t="shared" si="8"/>
        <v>7.8000000000000043</v>
      </c>
      <c r="O38" s="31">
        <f t="shared" si="9"/>
        <v>20.681284050507337</v>
      </c>
      <c r="P38" s="31">
        <f t="shared" si="10"/>
        <v>22.76982400000001</v>
      </c>
      <c r="Q38" s="31">
        <f t="shared" si="2"/>
        <v>0.90827597308206365</v>
      </c>
      <c r="R38" s="24">
        <f t="shared" si="11"/>
        <v>0.91</v>
      </c>
      <c r="S38" s="24">
        <f>VLOOKUP(R38,LAI!$E$132:$F$282,2,FALSE)</f>
        <v>3.2609101671191034</v>
      </c>
      <c r="T38" s="32">
        <f t="shared" si="3"/>
        <v>1327.8470824694461</v>
      </c>
    </row>
    <row r="39" spans="1:20" x14ac:dyDescent="0.35">
      <c r="A39" s="23">
        <v>36</v>
      </c>
      <c r="B39" s="30">
        <f>IF(A39&lt;=Calculator!$B$9,'Growth rate'!B38,0)</f>
        <v>16.999999999999975</v>
      </c>
      <c r="C39" s="30">
        <f t="shared" si="4"/>
        <v>16.999999999999975</v>
      </c>
      <c r="D39" s="31">
        <f t="shared" si="5"/>
        <v>35.394882353212097</v>
      </c>
      <c r="E39" s="31">
        <f t="shared" si="6"/>
        <v>39.870599999999961</v>
      </c>
      <c r="F39" s="31">
        <f t="shared" si="0"/>
        <v>0.8877439103803838</v>
      </c>
      <c r="G39" s="24">
        <f t="shared" si="7"/>
        <v>0.89</v>
      </c>
      <c r="H39" s="24">
        <f>VLOOKUP(G39,LAI!$E$132:$F$282,2,FALSE)</f>
        <v>3.2102181641660987</v>
      </c>
      <c r="I39" s="32">
        <f t="shared" si="1"/>
        <v>4008.020846022649</v>
      </c>
      <c r="J39" s="35"/>
      <c r="L39" s="23">
        <v>36</v>
      </c>
      <c r="M39" s="30">
        <f>IF(L39&lt;=Calculator!$F$9,'Growth rate'!J38,0)</f>
        <v>8.0000000000000036</v>
      </c>
      <c r="N39" s="30">
        <f t="shared" si="8"/>
        <v>8.0000000000000036</v>
      </c>
      <c r="O39" s="31">
        <f t="shared" si="9"/>
        <v>21.045585671012667</v>
      </c>
      <c r="P39" s="31">
        <f t="shared" si="10"/>
        <v>23.200800000000008</v>
      </c>
      <c r="Q39" s="31">
        <f t="shared" si="2"/>
        <v>0.90710603388730815</v>
      </c>
      <c r="R39" s="24">
        <f t="shared" si="11"/>
        <v>0.91</v>
      </c>
      <c r="S39" s="24">
        <f>VLOOKUP(R39,LAI!$E$132:$F$282,2,FALSE)</f>
        <v>3.2609101671191034</v>
      </c>
      <c r="T39" s="32">
        <f t="shared" si="3"/>
        <v>1378.5884539014023</v>
      </c>
    </row>
    <row r="40" spans="1:20" x14ac:dyDescent="0.35">
      <c r="A40" s="23">
        <v>37</v>
      </c>
      <c r="B40" s="30">
        <f>IF(A40&lt;=Calculator!$B$9,'Growth rate'!B39,0)</f>
        <v>17.199999999999974</v>
      </c>
      <c r="C40" s="30">
        <f t="shared" si="4"/>
        <v>17.199999999999974</v>
      </c>
      <c r="D40" s="31">
        <f t="shared" si="5"/>
        <v>35.68155904698547</v>
      </c>
      <c r="E40" s="31">
        <f t="shared" si="6"/>
        <v>40.180503999999956</v>
      </c>
      <c r="F40" s="31">
        <f t="shared" si="0"/>
        <v>0.88803164457532713</v>
      </c>
      <c r="G40" s="24">
        <f t="shared" si="7"/>
        <v>0.89</v>
      </c>
      <c r="H40" s="24">
        <f>VLOOKUP(G40,LAI!$E$132:$F$282,2,FALSE)</f>
        <v>3.2102181641660987</v>
      </c>
      <c r="I40" s="32">
        <f t="shared" si="1"/>
        <v>4070.5696394704</v>
      </c>
      <c r="J40" s="35"/>
      <c r="L40" s="23">
        <v>37</v>
      </c>
      <c r="M40" s="30">
        <f>IF(L40&lt;=Calculator!$F$9,'Growth rate'!J39,0)</f>
        <v>8.2000000000000028</v>
      </c>
      <c r="N40" s="30">
        <f t="shared" si="8"/>
        <v>8.2000000000000028</v>
      </c>
      <c r="O40" s="31">
        <f t="shared" si="9"/>
        <v>21.407071817503095</v>
      </c>
      <c r="P40" s="31">
        <f t="shared" si="10"/>
        <v>23.629144000000004</v>
      </c>
      <c r="Q40" s="31">
        <f t="shared" si="2"/>
        <v>0.90596052982296316</v>
      </c>
      <c r="R40" s="24">
        <f t="shared" si="11"/>
        <v>0.91</v>
      </c>
      <c r="S40" s="24">
        <f>VLOOKUP(R40,LAI!$E$132:$F$282,2,FALSE)</f>
        <v>3.2609101671191034</v>
      </c>
      <c r="T40" s="32">
        <f t="shared" si="3"/>
        <v>1429.9626504111845</v>
      </c>
    </row>
    <row r="41" spans="1:20" x14ac:dyDescent="0.35">
      <c r="A41" s="23">
        <v>38</v>
      </c>
      <c r="B41" s="30">
        <f>IF(A41&lt;=Calculator!$B$9,'Growth rate'!B40,0)</f>
        <v>17.399999999999974</v>
      </c>
      <c r="C41" s="30">
        <f t="shared" si="4"/>
        <v>17.399999999999974</v>
      </c>
      <c r="D41" s="31">
        <f t="shared" si="5"/>
        <v>35.967203208248485</v>
      </c>
      <c r="E41" s="31">
        <f t="shared" si="6"/>
        <v>40.487775999999961</v>
      </c>
      <c r="F41" s="31">
        <f t="shared" si="0"/>
        <v>0.88834721888029911</v>
      </c>
      <c r="G41" s="24">
        <f t="shared" si="7"/>
        <v>0.89</v>
      </c>
      <c r="H41" s="24">
        <f>VLOOKUP(G41,LAI!$E$132:$F$282,2,FALSE)</f>
        <v>3.2102181641660987</v>
      </c>
      <c r="I41" s="32">
        <f t="shared" si="1"/>
        <v>4133.0653504833672</v>
      </c>
      <c r="J41" s="35"/>
      <c r="L41" s="23">
        <v>38</v>
      </c>
      <c r="M41" s="30">
        <f>IF(L41&lt;=Calculator!$F$9,'Growth rate'!J40,0)</f>
        <v>8.4000000000000021</v>
      </c>
      <c r="N41" s="30">
        <f t="shared" si="8"/>
        <v>8.4000000000000021</v>
      </c>
      <c r="O41" s="31">
        <f t="shared" si="9"/>
        <v>21.765832146704785</v>
      </c>
      <c r="P41" s="31">
        <f t="shared" si="10"/>
        <v>24.054856000000004</v>
      </c>
      <c r="Q41" s="31">
        <f t="shared" si="2"/>
        <v>0.90484150670886498</v>
      </c>
      <c r="R41" s="24">
        <f t="shared" si="11"/>
        <v>0.9</v>
      </c>
      <c r="S41" s="24">
        <f>VLOOKUP(R41,LAI!$E$132:$F$282,2,FALSE)</f>
        <v>3.2338442516072781</v>
      </c>
      <c r="T41" s="32">
        <f t="shared" si="3"/>
        <v>1469.6519789837448</v>
      </c>
    </row>
    <row r="42" spans="1:20" x14ac:dyDescent="0.35">
      <c r="A42" s="23">
        <v>39</v>
      </c>
      <c r="B42" s="30">
        <f>IF(A42&lt;=Calculator!$B$9,'Growth rate'!B41,0)</f>
        <v>17.599999999999973</v>
      </c>
      <c r="C42" s="30">
        <f t="shared" si="4"/>
        <v>17.599999999999973</v>
      </c>
      <c r="D42" s="31">
        <f t="shared" si="5"/>
        <v>36.251830360877037</v>
      </c>
      <c r="E42" s="31">
        <f t="shared" si="6"/>
        <v>40.79241599999996</v>
      </c>
      <c r="F42" s="31">
        <f t="shared" si="0"/>
        <v>0.88869044581416978</v>
      </c>
      <c r="G42" s="24">
        <f t="shared" si="7"/>
        <v>0.89</v>
      </c>
      <c r="H42" s="24">
        <f>VLOOKUP(G42,LAI!$E$132:$F$282,2,FALSE)</f>
        <v>3.2102181641660987</v>
      </c>
      <c r="I42" s="32">
        <f t="shared" si="1"/>
        <v>4195.4957446086955</v>
      </c>
      <c r="J42" s="35"/>
      <c r="L42" s="23">
        <v>39</v>
      </c>
      <c r="M42" s="30">
        <f>IF(L42&lt;=Calculator!$F$9,'Growth rate'!J41,0)</f>
        <v>8.6000000000000014</v>
      </c>
      <c r="N42" s="30">
        <f t="shared" si="8"/>
        <v>8.6000000000000014</v>
      </c>
      <c r="O42" s="31">
        <f t="shared" si="9"/>
        <v>22.12195140040831</v>
      </c>
      <c r="P42" s="31">
        <f t="shared" si="10"/>
        <v>24.477936000000003</v>
      </c>
      <c r="Q42" s="31">
        <f t="shared" si="2"/>
        <v>0.90375068389787061</v>
      </c>
      <c r="R42" s="24">
        <f t="shared" si="11"/>
        <v>0.9</v>
      </c>
      <c r="S42" s="24">
        <f>VLOOKUP(R42,LAI!$E$132:$F$282,2,FALSE)</f>
        <v>3.2338442516072781</v>
      </c>
      <c r="T42" s="32">
        <f t="shared" si="3"/>
        <v>1521.80347280359</v>
      </c>
    </row>
    <row r="43" spans="1:20" x14ac:dyDescent="0.35">
      <c r="A43" s="23">
        <v>40</v>
      </c>
      <c r="B43" s="30">
        <f>IF(A43&lt;=Calculator!$B$9,'Growth rate'!B42,0)</f>
        <v>17.799999999999972</v>
      </c>
      <c r="C43" s="30">
        <f t="shared" si="4"/>
        <v>17.799999999999972</v>
      </c>
      <c r="D43" s="31">
        <f t="shared" si="5"/>
        <v>36.535455621884957</v>
      </c>
      <c r="E43" s="31">
        <f t="shared" si="6"/>
        <v>41.094423999999961</v>
      </c>
      <c r="F43" s="31">
        <f t="shared" si="0"/>
        <v>0.88906114420498972</v>
      </c>
      <c r="G43" s="24">
        <f t="shared" si="7"/>
        <v>0.89</v>
      </c>
      <c r="H43" s="24">
        <f>VLOOKUP(G43,LAI!$E$132:$F$282,2,FALSE)</f>
        <v>3.2102181641660987</v>
      </c>
      <c r="I43" s="32">
        <f t="shared" si="1"/>
        <v>4257.8486921901967</v>
      </c>
      <c r="J43" s="35"/>
      <c r="L43" s="23">
        <v>40</v>
      </c>
      <c r="M43" s="30">
        <f>IF(L43&lt;=Calculator!$F$9,'Growth rate'!J42,0)</f>
        <v>8.8000000000000007</v>
      </c>
      <c r="N43" s="30">
        <f t="shared" si="8"/>
        <v>8.8000000000000007</v>
      </c>
      <c r="O43" s="31">
        <f t="shared" si="9"/>
        <v>22.475509782606348</v>
      </c>
      <c r="P43" s="31">
        <f t="shared" si="10"/>
        <v>24.898384000000004</v>
      </c>
      <c r="Q43" s="31">
        <f t="shared" si="2"/>
        <v>0.90268949915007923</v>
      </c>
      <c r="R43" s="24">
        <f t="shared" si="11"/>
        <v>0.9</v>
      </c>
      <c r="S43" s="24">
        <f>VLOOKUP(R43,LAI!$E$132:$F$282,2,FALSE)</f>
        <v>3.2338442516072781</v>
      </c>
      <c r="T43" s="32">
        <f t="shared" si="3"/>
        <v>1574.5313140301482</v>
      </c>
    </row>
    <row r="44" spans="1:20" x14ac:dyDescent="0.35">
      <c r="A44" s="23">
        <v>41</v>
      </c>
      <c r="B44" s="30">
        <f>IF(A44&lt;=Calculator!$B$9,'Growth rate'!B43,0)</f>
        <v>17.999999999999972</v>
      </c>
      <c r="C44" s="30">
        <f t="shared" si="4"/>
        <v>17.999999999999972</v>
      </c>
      <c r="D44" s="31">
        <f t="shared" si="5"/>
        <v>36.818093716531784</v>
      </c>
      <c r="E44" s="31">
        <f t="shared" si="6"/>
        <v>41.393799999999956</v>
      </c>
      <c r="F44" s="31">
        <f t="shared" si="0"/>
        <v>0.88945913920760655</v>
      </c>
      <c r="G44" s="24">
        <f t="shared" si="7"/>
        <v>0.89</v>
      </c>
      <c r="H44" s="24">
        <f>VLOOKUP(G44,LAI!$E$132:$F$282,2,FALSE)</f>
        <v>3.2102181641660987</v>
      </c>
      <c r="I44" s="32">
        <f t="shared" si="1"/>
        <v>4320.1121683683414</v>
      </c>
      <c r="J44" s="35"/>
      <c r="L44" s="23">
        <v>41</v>
      </c>
      <c r="M44" s="30">
        <f>IF(L44&lt;=Calculator!$F$9,'Growth rate'!J43,0)</f>
        <v>9</v>
      </c>
      <c r="N44" s="30">
        <f t="shared" si="8"/>
        <v>9</v>
      </c>
      <c r="O44" s="31">
        <f t="shared" si="9"/>
        <v>22.826583299801349</v>
      </c>
      <c r="P44" s="31">
        <f t="shared" si="10"/>
        <v>25.316200000000002</v>
      </c>
      <c r="Q44" s="31">
        <f t="shared" si="2"/>
        <v>0.90165914709953898</v>
      </c>
      <c r="R44" s="24">
        <f t="shared" si="11"/>
        <v>0.9</v>
      </c>
      <c r="S44" s="24">
        <f>VLOOKUP(R44,LAI!$E$132:$F$282,2,FALSE)</f>
        <v>3.2338442516072781</v>
      </c>
      <c r="T44" s="32">
        <f t="shared" si="3"/>
        <v>1627.8186387483142</v>
      </c>
    </row>
    <row r="45" spans="1:20" x14ac:dyDescent="0.35">
      <c r="A45" s="23">
        <v>42</v>
      </c>
      <c r="B45" s="30">
        <f>IF(A45&lt;=Calculator!$B$9,'Growth rate'!B44,0)</f>
        <v>18.199999999999971</v>
      </c>
      <c r="C45" s="30">
        <f t="shared" si="4"/>
        <v>18.199999999999971</v>
      </c>
      <c r="D45" s="31">
        <f t="shared" si="5"/>
        <v>37.099758992708203</v>
      </c>
      <c r="E45" s="31">
        <f t="shared" si="6"/>
        <v>41.69054399999996</v>
      </c>
      <c r="F45" s="31">
        <f t="shared" si="0"/>
        <v>0.88988426230917583</v>
      </c>
      <c r="G45" s="24">
        <f t="shared" si="7"/>
        <v>0.89</v>
      </c>
      <c r="H45" s="24">
        <f>VLOOKUP(G45,LAI!$E$132:$F$282,2,FALSE)</f>
        <v>3.2102181641660987</v>
      </c>
      <c r="I45" s="32">
        <f t="shared" si="1"/>
        <v>4382.274253080267</v>
      </c>
      <c r="J45" s="35"/>
      <c r="L45" s="23">
        <v>42</v>
      </c>
      <c r="M45" s="30">
        <f>IF(L45&lt;=Calculator!$F$9,'Growth rate'!J44,0)</f>
        <v>9.1999999999999993</v>
      </c>
      <c r="N45" s="30">
        <f t="shared" si="8"/>
        <v>9.1999999999999993</v>
      </c>
      <c r="O45" s="31">
        <f t="shared" si="9"/>
        <v>23.175244068816497</v>
      </c>
      <c r="P45" s="31">
        <f t="shared" si="10"/>
        <v>25.731383999999998</v>
      </c>
      <c r="Q45" s="31">
        <f t="shared" si="2"/>
        <v>0.90066061230194605</v>
      </c>
      <c r="R45" s="24">
        <f t="shared" si="11"/>
        <v>0.9</v>
      </c>
      <c r="S45" s="24">
        <f>VLOOKUP(R45,LAI!$E$132:$F$282,2,FALSE)</f>
        <v>3.2338442516072781</v>
      </c>
      <c r="T45" s="32">
        <f t="shared" si="3"/>
        <v>1681.6486886109126</v>
      </c>
    </row>
    <row r="46" spans="1:20" x14ac:dyDescent="0.35">
      <c r="A46" s="23">
        <v>43</v>
      </c>
      <c r="B46" s="30">
        <f>IF(A46&lt;=Calculator!$B$9,'Growth rate'!B45,0)</f>
        <v>18.39999999999997</v>
      </c>
      <c r="C46" s="30">
        <f t="shared" si="4"/>
        <v>18.39999999999997</v>
      </c>
      <c r="D46" s="31">
        <f t="shared" si="5"/>
        <v>37.380465434641209</v>
      </c>
      <c r="E46" s="31">
        <f t="shared" si="6"/>
        <v>41.984655999999958</v>
      </c>
      <c r="F46" s="31">
        <f t="shared" si="0"/>
        <v>0.89033635132418965</v>
      </c>
      <c r="G46" s="24">
        <f t="shared" si="7"/>
        <v>0.89</v>
      </c>
      <c r="H46" s="24">
        <f>VLOOKUP(G46,LAI!$E$132:$F$282,2,FALSE)</f>
        <v>3.2102181641660987</v>
      </c>
      <c r="I46" s="32">
        <f t="shared" si="1"/>
        <v>4444.3231310597648</v>
      </c>
      <c r="J46" s="35"/>
      <c r="L46" s="23">
        <v>43</v>
      </c>
      <c r="M46" s="30">
        <f>IF(L46&lt;=Calculator!$F$9,'Growth rate'!J45,0)</f>
        <v>9.3999999999999986</v>
      </c>
      <c r="N46" s="30">
        <f t="shared" si="8"/>
        <v>9.3999999999999986</v>
      </c>
      <c r="O46" s="31">
        <f t="shared" si="9"/>
        <v>23.521560595850442</v>
      </c>
      <c r="P46" s="31">
        <f t="shared" si="10"/>
        <v>26.143935999999997</v>
      </c>
      <c r="Q46" s="31">
        <f t="shared" si="2"/>
        <v>0.89969469768631793</v>
      </c>
      <c r="R46" s="24">
        <f t="shared" si="11"/>
        <v>0.9</v>
      </c>
      <c r="S46" s="24">
        <f>VLOOKUP(R46,LAI!$E$132:$F$282,2,FALSE)</f>
        <v>3.2338442516072781</v>
      </c>
      <c r="T46" s="32">
        <f t="shared" si="3"/>
        <v>1736.0048108386975</v>
      </c>
    </row>
    <row r="47" spans="1:20" x14ac:dyDescent="0.35">
      <c r="A47" s="23">
        <v>44</v>
      </c>
      <c r="B47" s="30">
        <f>IF(A47&lt;=Calculator!$B$9,'Growth rate'!B46,0)</f>
        <v>18.599999999999969</v>
      </c>
      <c r="C47" s="30">
        <f t="shared" si="4"/>
        <v>18.599999999999969</v>
      </c>
      <c r="D47" s="31">
        <f t="shared" si="5"/>
        <v>37.660226675958349</v>
      </c>
      <c r="E47" s="31">
        <f t="shared" si="6"/>
        <v>42.276135999999958</v>
      </c>
      <c r="F47" s="31">
        <f t="shared" si="0"/>
        <v>0.89081525038046017</v>
      </c>
      <c r="G47" s="24">
        <f t="shared" si="7"/>
        <v>0.89</v>
      </c>
      <c r="H47" s="24">
        <f>VLOOKUP(G47,LAI!$E$132:$F$282,2,FALSE)</f>
        <v>3.2102181641660987</v>
      </c>
      <c r="I47" s="32">
        <f t="shared" si="1"/>
        <v>4506.2470918372956</v>
      </c>
      <c r="J47" s="35"/>
      <c r="L47" s="23">
        <v>44</v>
      </c>
      <c r="M47" s="30">
        <f>IF(L47&lt;=Calculator!$F$9,'Growth rate'!J46,0)</f>
        <v>9.5999999999999979</v>
      </c>
      <c r="N47" s="30">
        <f t="shared" si="8"/>
        <v>9.5999999999999979</v>
      </c>
      <c r="O47" s="31">
        <f t="shared" si="9"/>
        <v>23.86559803001564</v>
      </c>
      <c r="P47" s="31">
        <f t="shared" si="10"/>
        <v>26.553855999999996</v>
      </c>
      <c r="Q47" s="31">
        <f t="shared" si="2"/>
        <v>0.89876204909809121</v>
      </c>
      <c r="R47" s="24">
        <f t="shared" si="11"/>
        <v>0.9</v>
      </c>
      <c r="S47" s="24">
        <f>VLOOKUP(R47,LAI!$E$132:$F$282,2,FALSE)</f>
        <v>3.2338442516072781</v>
      </c>
      <c r="T47" s="32">
        <f t="shared" si="3"/>
        <v>1790.8704582203502</v>
      </c>
    </row>
    <row r="48" spans="1:20" x14ac:dyDescent="0.35">
      <c r="A48" s="23">
        <v>45</v>
      </c>
      <c r="B48" s="30">
        <f>IF(A48&lt;=Calculator!$B$9,'Growth rate'!B47,0)</f>
        <v>18.799999999999969</v>
      </c>
      <c r="C48" s="30">
        <f t="shared" si="4"/>
        <v>18.799999999999969</v>
      </c>
      <c r="D48" s="31">
        <f t="shared" si="5"/>
        <v>37.939056012147013</v>
      </c>
      <c r="E48" s="31">
        <f t="shared" si="6"/>
        <v>42.56498399999996</v>
      </c>
      <c r="F48" s="31">
        <f t="shared" si="0"/>
        <v>0.89132080989733364</v>
      </c>
      <c r="G48" s="24">
        <f t="shared" si="7"/>
        <v>0.89</v>
      </c>
      <c r="H48" s="24">
        <f>VLOOKUP(G48,LAI!$E$132:$F$282,2,FALSE)</f>
        <v>3.2102181641660987</v>
      </c>
      <c r="I48" s="32">
        <f t="shared" si="1"/>
        <v>4568.0345297399763</v>
      </c>
      <c r="J48" s="35"/>
      <c r="L48" s="23">
        <v>45</v>
      </c>
      <c r="M48" s="30">
        <f>IF(L48&lt;=Calculator!$F$9,'Growth rate'!J47,0)</f>
        <v>9.7999999999999972</v>
      </c>
      <c r="N48" s="30">
        <f t="shared" si="8"/>
        <v>9.7999999999999972</v>
      </c>
      <c r="O48" s="31">
        <f t="shared" si="9"/>
        <v>24.207418394175011</v>
      </c>
      <c r="P48" s="31">
        <f t="shared" si="10"/>
        <v>26.961143999999994</v>
      </c>
      <c r="Q48" s="31">
        <f t="shared" si="2"/>
        <v>0.89786317650968439</v>
      </c>
      <c r="R48" s="24">
        <f t="shared" si="11"/>
        <v>0.9</v>
      </c>
      <c r="S48" s="24">
        <f>VLOOKUP(R48,LAI!$E$132:$F$282,2,FALSE)</f>
        <v>3.2338442516072781</v>
      </c>
      <c r="T48" s="32">
        <f t="shared" si="3"/>
        <v>1846.2291891124819</v>
      </c>
    </row>
    <row r="49" spans="1:20" x14ac:dyDescent="0.35">
      <c r="A49" s="23">
        <v>46</v>
      </c>
      <c r="B49" s="30">
        <f>IF(A49&lt;=Calculator!$B$9,'Growth rate'!B48,0)</f>
        <v>18.999999999999968</v>
      </c>
      <c r="C49" s="30">
        <f t="shared" si="4"/>
        <v>18.999999999999968</v>
      </c>
      <c r="D49" s="31">
        <f t="shared" si="5"/>
        <v>38.216966412443789</v>
      </c>
      <c r="E49" s="31">
        <f t="shared" si="6"/>
        <v>42.851199999999949</v>
      </c>
      <c r="F49" s="31">
        <f t="shared" si="0"/>
        <v>0.89185288655729211</v>
      </c>
      <c r="G49" s="24">
        <f t="shared" si="7"/>
        <v>0.89</v>
      </c>
      <c r="H49" s="24">
        <f>VLOOKUP(G49,LAI!$E$132:$F$282,2,FALSE)</f>
        <v>3.2102181641660987</v>
      </c>
      <c r="I49" s="32">
        <f t="shared" si="1"/>
        <v>4629.6739438915884</v>
      </c>
      <c r="J49" s="35"/>
      <c r="L49" s="23">
        <v>46</v>
      </c>
      <c r="M49" s="30">
        <f>IF(L49&lt;=Calculator!$F$9,'Growth rate'!J48,0)</f>
        <v>9.9999999999999964</v>
      </c>
      <c r="N49" s="30">
        <f t="shared" si="8"/>
        <v>9.9999999999999964</v>
      </c>
      <c r="O49" s="31">
        <f t="shared" si="9"/>
        <v>24.547080795530658</v>
      </c>
      <c r="P49" s="31">
        <f t="shared" si="10"/>
        <v>27.365799999999993</v>
      </c>
      <c r="Q49" s="31">
        <f t="shared" si="2"/>
        <v>0.89699847238270625</v>
      </c>
      <c r="R49" s="24">
        <f t="shared" si="11"/>
        <v>0.9</v>
      </c>
      <c r="S49" s="24">
        <f>VLOOKUP(R49,LAI!$E$132:$F$282,2,FALSE)</f>
        <v>3.2338442516072781</v>
      </c>
      <c r="T49" s="32">
        <f t="shared" si="3"/>
        <v>1902.064667439633</v>
      </c>
    </row>
    <row r="50" spans="1:20" x14ac:dyDescent="0.35">
      <c r="A50" s="23">
        <v>47</v>
      </c>
      <c r="B50" s="30">
        <f>IF(A50&lt;=Calculator!$B$9,'Growth rate'!B49,0)</f>
        <v>19.199999999999967</v>
      </c>
      <c r="C50" s="30">
        <f t="shared" si="4"/>
        <v>19.199999999999967</v>
      </c>
      <c r="D50" s="31">
        <f t="shared" si="5"/>
        <v>38.493970531184964</v>
      </c>
      <c r="E50" s="31">
        <f t="shared" si="6"/>
        <v>43.134783999999954</v>
      </c>
      <c r="F50" s="31">
        <f t="shared" si="0"/>
        <v>0.89241134327194049</v>
      </c>
      <c r="G50" s="24">
        <f t="shared" si="7"/>
        <v>0.89</v>
      </c>
      <c r="H50" s="24">
        <f>VLOOKUP(G50,LAI!$E$132:$F$282,2,FALSE)</f>
        <v>3.2102181641660987</v>
      </c>
      <c r="I50" s="32">
        <f t="shared" si="1"/>
        <v>4691.1539382125784</v>
      </c>
      <c r="J50" s="35"/>
      <c r="L50" s="23">
        <v>47</v>
      </c>
      <c r="M50" s="30">
        <f>IF(L50&lt;=Calculator!$F$9,'Growth rate'!J49,0)</f>
        <v>10.199999999999996</v>
      </c>
      <c r="N50" s="30">
        <f t="shared" si="8"/>
        <v>10.199999999999996</v>
      </c>
      <c r="O50" s="31">
        <f t="shared" si="9"/>
        <v>24.88464161810894</v>
      </c>
      <c r="P50" s="31">
        <f t="shared" si="10"/>
        <v>27.76782399999999</v>
      </c>
      <c r="Q50" s="31">
        <f t="shared" si="2"/>
        <v>0.89616822758992387</v>
      </c>
      <c r="R50" s="24">
        <f t="shared" si="11"/>
        <v>0.9</v>
      </c>
      <c r="S50" s="24">
        <f>VLOOKUP(R50,LAI!$E$132:$F$282,2,FALSE)</f>
        <v>3.2338442516072781</v>
      </c>
      <c r="T50" s="32">
        <f t="shared" si="3"/>
        <v>1958.3606626942715</v>
      </c>
    </row>
    <row r="51" spans="1:20" x14ac:dyDescent="0.35">
      <c r="A51" s="23">
        <v>48</v>
      </c>
      <c r="B51" s="30">
        <f>IF(A51&lt;=Calculator!$B$9,'Growth rate'!B50,0)</f>
        <v>19.399999999999967</v>
      </c>
      <c r="C51" s="30">
        <f t="shared" si="4"/>
        <v>19.399999999999967</v>
      </c>
      <c r="D51" s="31">
        <f t="shared" si="5"/>
        <v>38.770080718648096</v>
      </c>
      <c r="E51" s="31">
        <f t="shared" si="6"/>
        <v>43.415735999999953</v>
      </c>
      <c r="F51" s="31">
        <f t="shared" si="0"/>
        <v>0.89299604914329078</v>
      </c>
      <c r="G51" s="24">
        <f t="shared" si="7"/>
        <v>0.89</v>
      </c>
      <c r="H51" s="24">
        <f>VLOOKUP(G51,LAI!$E$132:$F$282,2,FALSE)</f>
        <v>3.2102181641660987</v>
      </c>
      <c r="I51" s="32">
        <f t="shared" si="1"/>
        <v>4752.4632214200492</v>
      </c>
      <c r="J51" s="35"/>
      <c r="L51" s="23">
        <v>48</v>
      </c>
      <c r="M51" s="30">
        <f>IF(L51&lt;=Calculator!$F$9,'Growth rate'!J50,0)</f>
        <v>10.399999999999995</v>
      </c>
      <c r="N51" s="30">
        <f t="shared" si="8"/>
        <v>10.399999999999995</v>
      </c>
      <c r="O51" s="31">
        <f t="shared" si="9"/>
        <v>25.220154699022267</v>
      </c>
      <c r="P51" s="31">
        <f t="shared" si="10"/>
        <v>28.167215999999989</v>
      </c>
      <c r="Q51" s="31">
        <f t="shared" si="2"/>
        <v>0.8953726452419819</v>
      </c>
      <c r="R51" s="24">
        <f t="shared" si="11"/>
        <v>0.9</v>
      </c>
      <c r="S51" s="24">
        <f>VLOOKUP(R51,LAI!$E$132:$F$282,2,FALSE)</f>
        <v>3.2338442516072781</v>
      </c>
      <c r="T51" s="32">
        <f t="shared" si="3"/>
        <v>2015.1010499367953</v>
      </c>
    </row>
    <row r="52" spans="1:20" x14ac:dyDescent="0.35">
      <c r="A52" s="23">
        <v>49</v>
      </c>
      <c r="B52" s="30">
        <f>IF(A52&lt;=Calculator!$B$9,'Growth rate'!B51,0)</f>
        <v>19.599999999999966</v>
      </c>
      <c r="C52" s="30">
        <f t="shared" si="4"/>
        <v>19.599999999999966</v>
      </c>
      <c r="D52" s="31">
        <f t="shared" si="5"/>
        <v>39.045309031412842</v>
      </c>
      <c r="E52" s="31">
        <f t="shared" si="6"/>
        <v>43.694055999999954</v>
      </c>
      <c r="F52" s="31">
        <f t="shared" si="0"/>
        <v>0.89360687942114791</v>
      </c>
      <c r="G52" s="24">
        <f t="shared" si="7"/>
        <v>0.89</v>
      </c>
      <c r="H52" s="24">
        <f>VLOOKUP(G52,LAI!$E$132:$F$282,2,FALSE)</f>
        <v>3.2102181641660987</v>
      </c>
      <c r="I52" s="32">
        <f t="shared" si="1"/>
        <v>4813.5906070277688</v>
      </c>
      <c r="J52" s="35"/>
      <c r="L52" s="23">
        <v>49</v>
      </c>
      <c r="M52" s="30">
        <f>IF(L52&lt;=Calculator!$F$9,'Growth rate'!J51,0)</f>
        <v>10.599999999999994</v>
      </c>
      <c r="N52" s="30">
        <f t="shared" si="8"/>
        <v>10.599999999999994</v>
      </c>
      <c r="O52" s="31">
        <f t="shared" si="9"/>
        <v>25.553671490159484</v>
      </c>
      <c r="P52" s="31">
        <f t="shared" si="10"/>
        <v>28.563975999999993</v>
      </c>
      <c r="Q52" s="31">
        <f t="shared" si="2"/>
        <v>0.89461185271124333</v>
      </c>
      <c r="R52" s="24">
        <f t="shared" si="11"/>
        <v>0.89</v>
      </c>
      <c r="S52" s="24">
        <f>VLOOKUP(R52,LAI!$E$132:$F$282,2,FALSE)</f>
        <v>3.2102181641660987</v>
      </c>
      <c r="T52" s="32">
        <f t="shared" si="3"/>
        <v>2057.1300492137998</v>
      </c>
    </row>
    <row r="53" spans="1:20" x14ac:dyDescent="0.35">
      <c r="A53" s="23">
        <v>50</v>
      </c>
      <c r="B53" s="30">
        <f>IF(A53&lt;=Calculator!$B$9,'Growth rate'!B52,0)</f>
        <v>19.799999999999965</v>
      </c>
      <c r="C53" s="30">
        <f t="shared" si="4"/>
        <v>19.799999999999965</v>
      </c>
      <c r="D53" s="31">
        <f t="shared" si="5"/>
        <v>39.319667242266391</v>
      </c>
      <c r="E53" s="31">
        <f t="shared" si="6"/>
        <v>43.969743999999956</v>
      </c>
      <c r="F53" s="31">
        <f t="shared" si="0"/>
        <v>0.89424371545730241</v>
      </c>
      <c r="G53" s="24">
        <f t="shared" si="7"/>
        <v>0.89</v>
      </c>
      <c r="H53" s="24">
        <f>VLOOKUP(G53,LAI!$E$132:$F$282,2,FALSE)</f>
        <v>3.2102181641660987</v>
      </c>
      <c r="I53" s="32">
        <f t="shared" si="1"/>
        <v>4874.5250133461677</v>
      </c>
      <c r="J53" s="35"/>
      <c r="L53" s="23">
        <v>50</v>
      </c>
      <c r="M53" s="30">
        <f>IF(L53&lt;=Calculator!$F$9,'Growth rate'!J52,0)</f>
        <v>10.799999999999994</v>
      </c>
      <c r="N53" s="30">
        <f t="shared" si="8"/>
        <v>10.799999999999994</v>
      </c>
      <c r="O53" s="31">
        <f t="shared" si="9"/>
        <v>25.885241206761538</v>
      </c>
      <c r="P53" s="31">
        <f t="shared" si="10"/>
        <v>28.958103999999992</v>
      </c>
      <c r="Q53" s="31">
        <f t="shared" si="2"/>
        <v>0.89388591210120472</v>
      </c>
      <c r="R53" s="24">
        <f t="shared" si="11"/>
        <v>0.89</v>
      </c>
      <c r="S53" s="24">
        <f>VLOOKUP(R53,LAI!$E$132:$F$282,2,FALSE)</f>
        <v>3.2102181641660987</v>
      </c>
      <c r="T53" s="32">
        <f t="shared" si="3"/>
        <v>2114.2905862437578</v>
      </c>
    </row>
    <row r="54" spans="1:20" x14ac:dyDescent="0.35">
      <c r="A54" s="23">
        <v>51</v>
      </c>
      <c r="B54" s="30">
        <f>IF(A54&lt;=Calculator!$B$9,'Growth rate'!B53,0)</f>
        <v>19.999999999999964</v>
      </c>
      <c r="C54" s="30">
        <f t="shared" si="4"/>
        <v>19.999999999999964</v>
      </c>
      <c r="D54" s="31">
        <f t="shared" si="5"/>
        <v>39.59316684967871</v>
      </c>
      <c r="E54" s="31">
        <f t="shared" si="6"/>
        <v>44.242799999999953</v>
      </c>
      <c r="F54" s="31">
        <f t="shared" si="0"/>
        <v>0.8949064446571815</v>
      </c>
      <c r="G54" s="24">
        <f t="shared" si="7"/>
        <v>0.89</v>
      </c>
      <c r="H54" s="24">
        <f>VLOOKUP(G54,LAI!$E$132:$F$282,2,FALSE)</f>
        <v>3.2102181641660987</v>
      </c>
      <c r="I54" s="32">
        <f t="shared" si="1"/>
        <v>4935.2554634823337</v>
      </c>
      <c r="J54" s="35"/>
      <c r="L54" s="23">
        <v>51</v>
      </c>
      <c r="M54" s="30">
        <f>IF(L54&lt;=Calculator!$F$9,'Growth rate'!J53,0)</f>
        <v>10.999999999999993</v>
      </c>
      <c r="N54" s="30">
        <f t="shared" si="8"/>
        <v>10.999999999999993</v>
      </c>
      <c r="O54" s="31">
        <f t="shared" si="9"/>
        <v>26.214910964168499</v>
      </c>
      <c r="P54" s="31">
        <f t="shared" si="10"/>
        <v>29.349599999999992</v>
      </c>
      <c r="Q54" s="31">
        <f t="shared" si="2"/>
        <v>0.89319482937309225</v>
      </c>
      <c r="R54" s="24">
        <f t="shared" si="11"/>
        <v>0.89</v>
      </c>
      <c r="S54" s="24">
        <f>VLOOKUP(R54,LAI!$E$132:$F$282,2,FALSE)</f>
        <v>3.2102181641660987</v>
      </c>
      <c r="T54" s="32">
        <f t="shared" si="3"/>
        <v>2171.8448759676994</v>
      </c>
    </row>
    <row r="55" spans="1:20" x14ac:dyDescent="0.35">
      <c r="A55" s="23">
        <v>52</v>
      </c>
      <c r="B55" s="30">
        <f>IF(A55&lt;=Calculator!$B$9,'Growth rate'!B54,0)</f>
        <v>20.199999999999964</v>
      </c>
      <c r="C55" s="30">
        <f t="shared" si="4"/>
        <v>20.199999999999964</v>
      </c>
      <c r="D55" s="31">
        <f t="shared" si="5"/>
        <v>39.865819086869699</v>
      </c>
      <c r="E55" s="31">
        <f t="shared" si="6"/>
        <v>44.513223999999951</v>
      </c>
      <c r="F55" s="31">
        <f t="shared" si="0"/>
        <v>0.89559496042950615</v>
      </c>
      <c r="G55" s="24">
        <f t="shared" si="7"/>
        <v>0.9</v>
      </c>
      <c r="H55" s="24">
        <f>VLOOKUP(G55,LAI!$E$132:$F$282,2,FALSE)</f>
        <v>3.2338442516072781</v>
      </c>
      <c r="I55" s="32">
        <f t="shared" si="1"/>
        <v>5032.5382203017116</v>
      </c>
      <c r="J55" s="35"/>
      <c r="L55" s="23">
        <v>52</v>
      </c>
      <c r="M55" s="30">
        <f>IF(L55&lt;=Calculator!$F$9,'Growth rate'!J54,0)</f>
        <v>11.199999999999992</v>
      </c>
      <c r="N55" s="30">
        <f t="shared" si="8"/>
        <v>11.199999999999992</v>
      </c>
      <c r="O55" s="31">
        <f t="shared" si="9"/>
        <v>26.542725903877351</v>
      </c>
      <c r="P55" s="31">
        <f t="shared" si="10"/>
        <v>29.738463999999986</v>
      </c>
      <c r="Q55" s="31">
        <f t="shared" si="2"/>
        <v>0.89253856231032525</v>
      </c>
      <c r="R55" s="24">
        <f t="shared" si="11"/>
        <v>0.89</v>
      </c>
      <c r="S55" s="24">
        <f>VLOOKUP(R55,LAI!$E$132:$F$282,2,FALSE)</f>
        <v>3.2102181641660987</v>
      </c>
      <c r="T55" s="32">
        <f t="shared" si="3"/>
        <v>2229.7773304395896</v>
      </c>
    </row>
    <row r="56" spans="1:20" x14ac:dyDescent="0.35">
      <c r="A56" s="23">
        <v>53</v>
      </c>
      <c r="B56" s="30">
        <f>IF(A56&lt;=Calculator!$B$9,'Growth rate'!B55,0)</f>
        <v>20.399999999999963</v>
      </c>
      <c r="C56" s="30">
        <f t="shared" si="4"/>
        <v>20.399999999999963</v>
      </c>
      <c r="D56" s="31">
        <f t="shared" si="5"/>
        <v>40.137634930489831</v>
      </c>
      <c r="E56" s="31">
        <f t="shared" si="6"/>
        <v>44.781015999999951</v>
      </c>
      <c r="F56" s="31">
        <f t="shared" si="0"/>
        <v>0.89630916213446066</v>
      </c>
      <c r="G56" s="24">
        <f t="shared" si="7"/>
        <v>0.9</v>
      </c>
      <c r="H56" s="24">
        <f>VLOOKUP(G56,LAI!$E$132:$F$282,2,FALSE)</f>
        <v>3.2338442516072781</v>
      </c>
      <c r="I56" s="32">
        <f t="shared" si="1"/>
        <v>5093.2719601733334</v>
      </c>
      <c r="J56" s="35"/>
      <c r="L56" s="23">
        <v>53</v>
      </c>
      <c r="M56" s="30">
        <f>IF(L56&lt;=Calculator!$F$9,'Growth rate'!J55,0)</f>
        <v>11.399999999999991</v>
      </c>
      <c r="N56" s="30">
        <f t="shared" si="8"/>
        <v>11.399999999999991</v>
      </c>
      <c r="O56" s="31">
        <f t="shared" si="9"/>
        <v>26.868729309921431</v>
      </c>
      <c r="P56" s="31">
        <f t="shared" si="10"/>
        <v>30.124695999999982</v>
      </c>
      <c r="Q56" s="31">
        <f t="shared" si="2"/>
        <v>0.89191702747544566</v>
      </c>
      <c r="R56" s="24">
        <f t="shared" si="11"/>
        <v>0.89</v>
      </c>
      <c r="S56" s="24">
        <f>VLOOKUP(R56,LAI!$E$132:$F$282,2,FALSE)</f>
        <v>3.2102181641660987</v>
      </c>
      <c r="T56" s="32">
        <f t="shared" si="3"/>
        <v>2288.0724665100579</v>
      </c>
    </row>
    <row r="57" spans="1:20" x14ac:dyDescent="0.35">
      <c r="A57" s="23">
        <v>54</v>
      </c>
      <c r="B57" s="30">
        <f>IF(A57&lt;=Calculator!$B$9,'Growth rate'!B56,0)</f>
        <v>20.599999999999962</v>
      </c>
      <c r="C57" s="30">
        <f t="shared" si="4"/>
        <v>20.599999999999962</v>
      </c>
      <c r="D57" s="31">
        <f t="shared" si="5"/>
        <v>40.40862510893492</v>
      </c>
      <c r="E57" s="31">
        <f t="shared" si="6"/>
        <v>45.04617599999996</v>
      </c>
      <c r="F57" s="31">
        <f t="shared" si="0"/>
        <v>0.89704895503083226</v>
      </c>
      <c r="G57" s="24">
        <f t="shared" si="7"/>
        <v>0.9</v>
      </c>
      <c r="H57" s="24">
        <f>VLOOKUP(G57,LAI!$E$132:$F$282,2,FALSE)</f>
        <v>3.2338442516072781</v>
      </c>
      <c r="I57" s="32">
        <f t="shared" si="1"/>
        <v>5153.7677031867943</v>
      </c>
      <c r="J57" s="35"/>
      <c r="L57" s="23">
        <v>54</v>
      </c>
      <c r="M57" s="30">
        <f>IF(L57&lt;=Calculator!$F$9,'Growth rate'!J56,0)</f>
        <v>11.599999999999991</v>
      </c>
      <c r="N57" s="30">
        <f t="shared" si="8"/>
        <v>11.599999999999991</v>
      </c>
      <c r="O57" s="31">
        <f t="shared" si="9"/>
        <v>27.192962716471232</v>
      </c>
      <c r="P57" s="31">
        <f t="shared" si="10"/>
        <v>30.508295999999984</v>
      </c>
      <c r="Q57" s="31">
        <f t="shared" si="2"/>
        <v>0.89133010629211307</v>
      </c>
      <c r="R57" s="24">
        <f t="shared" si="11"/>
        <v>0.89</v>
      </c>
      <c r="S57" s="24">
        <f>VLOOKUP(R57,LAI!$E$132:$F$282,2,FALSE)</f>
        <v>3.2102181641660987</v>
      </c>
      <c r="T57" s="32">
        <f t="shared" si="3"/>
        <v>2346.7149058263935</v>
      </c>
    </row>
    <row r="58" spans="1:20" x14ac:dyDescent="0.35">
      <c r="A58" s="23">
        <v>55</v>
      </c>
      <c r="B58" s="30">
        <f>IF(A58&lt;=Calculator!$B$9,'Growth rate'!B57,0)</f>
        <v>20.799999999999962</v>
      </c>
      <c r="C58" s="30">
        <f t="shared" si="4"/>
        <v>20.799999999999962</v>
      </c>
      <c r="D58" s="31">
        <f t="shared" si="5"/>
        <v>40.678800110313155</v>
      </c>
      <c r="E58" s="31">
        <f t="shared" si="6"/>
        <v>45.308703999999949</v>
      </c>
      <c r="F58" s="31">
        <f t="shared" si="0"/>
        <v>0.89781425022250028</v>
      </c>
      <c r="G58" s="24">
        <f t="shared" si="7"/>
        <v>0.9</v>
      </c>
      <c r="H58" s="24">
        <f>VLOOKUP(G58,LAI!$E$132:$F$282,2,FALSE)</f>
        <v>3.2338442516072781</v>
      </c>
      <c r="I58" s="32">
        <f t="shared" si="1"/>
        <v>5214.0148139347866</v>
      </c>
      <c r="J58" s="35"/>
      <c r="L58" s="23">
        <v>55</v>
      </c>
      <c r="M58" s="30">
        <f>IF(L58&lt;=Calculator!$F$9,'Growth rate'!J57,0)</f>
        <v>11.79999999999999</v>
      </c>
      <c r="N58" s="30">
        <f t="shared" si="8"/>
        <v>11.79999999999999</v>
      </c>
      <c r="O58" s="31">
        <f t="shared" si="9"/>
        <v>27.51546600745835</v>
      </c>
      <c r="P58" s="31">
        <f t="shared" si="10"/>
        <v>30.889263999999983</v>
      </c>
      <c r="Q58" s="31">
        <f t="shared" si="2"/>
        <v>0.89077765036610668</v>
      </c>
      <c r="R58" s="24">
        <f t="shared" si="11"/>
        <v>0.89</v>
      </c>
      <c r="S58" s="24">
        <f>VLOOKUP(R58,LAI!$E$132:$F$282,2,FALSE)</f>
        <v>3.2102181641660987</v>
      </c>
      <c r="T58" s="32">
        <f t="shared" si="3"/>
        <v>2405.6893748325479</v>
      </c>
    </row>
    <row r="59" spans="1:20" x14ac:dyDescent="0.35">
      <c r="A59" s="23">
        <v>56</v>
      </c>
      <c r="B59" s="30">
        <f>IF(A59&lt;=Calculator!$B$9,'Growth rate'!B58,0)</f>
        <v>20.999999999999961</v>
      </c>
      <c r="C59" s="30">
        <f t="shared" si="4"/>
        <v>20.999999999999961</v>
      </c>
      <c r="D59" s="31">
        <f t="shared" si="5"/>
        <v>40.948170190082251</v>
      </c>
      <c r="E59" s="31">
        <f t="shared" si="6"/>
        <v>45.568599999999947</v>
      </c>
      <c r="F59" s="31">
        <f t="shared" si="0"/>
        <v>0.89860496460462469</v>
      </c>
      <c r="G59" s="24">
        <f t="shared" si="7"/>
        <v>0.9</v>
      </c>
      <c r="H59" s="24">
        <f>VLOOKUP(G59,LAI!$E$132:$F$282,2,FALSE)</f>
        <v>3.2338442516072781</v>
      </c>
      <c r="I59" s="32">
        <f t="shared" si="1"/>
        <v>5274.0027625779421</v>
      </c>
      <c r="J59" s="35"/>
      <c r="L59" s="23">
        <v>56</v>
      </c>
      <c r="M59" s="30">
        <f>IF(L59&lt;=Calculator!$F$9,'Growth rate'!J58,0)</f>
        <v>11.999999999999989</v>
      </c>
      <c r="N59" s="30">
        <f t="shared" si="8"/>
        <v>11.999999999999989</v>
      </c>
      <c r="O59" s="31">
        <f t="shared" si="9"/>
        <v>27.836277508938625</v>
      </c>
      <c r="P59" s="31">
        <f t="shared" si="10"/>
        <v>31.26759999999998</v>
      </c>
      <c r="Q59" s="31">
        <f t="shared" si="2"/>
        <v>0.89025948614344064</v>
      </c>
      <c r="R59" s="24">
        <f t="shared" si="11"/>
        <v>0.89</v>
      </c>
      <c r="S59" s="24">
        <f>VLOOKUP(R59,LAI!$E$132:$F$282,2,FALSE)</f>
        <v>3.2102181641660987</v>
      </c>
      <c r="T59" s="32">
        <f t="shared" si="3"/>
        <v>2464.9807047691343</v>
      </c>
    </row>
    <row r="60" spans="1:20" x14ac:dyDescent="0.35">
      <c r="A60" s="23">
        <v>57</v>
      </c>
      <c r="B60" s="30">
        <f>IF(A60&lt;=Calculator!$B$9,'Growth rate'!B59,0)</f>
        <v>21.19999999999996</v>
      </c>
      <c r="C60" s="30">
        <f t="shared" si="4"/>
        <v>21.19999999999996</v>
      </c>
      <c r="D60" s="31">
        <f t="shared" si="5"/>
        <v>41.216745378374078</v>
      </c>
      <c r="E60" s="31">
        <f t="shared" si="6"/>
        <v>45.825863999999953</v>
      </c>
      <c r="F60" s="31">
        <f t="shared" si="0"/>
        <v>0.89942102080986663</v>
      </c>
      <c r="G60" s="24">
        <f t="shared" si="7"/>
        <v>0.9</v>
      </c>
      <c r="H60" s="24">
        <f>VLOOKUP(G60,LAI!$E$132:$F$282,2,FALSE)</f>
        <v>3.2338442516072781</v>
      </c>
      <c r="I60" s="32">
        <f t="shared" si="1"/>
        <v>5333.7211248448193</v>
      </c>
      <c r="J60" s="35"/>
      <c r="L60" s="23">
        <v>57</v>
      </c>
      <c r="M60" s="30">
        <f>IF(L60&lt;=Calculator!$F$9,'Growth rate'!J59,0)</f>
        <v>12.199999999999989</v>
      </c>
      <c r="N60" s="30">
        <f t="shared" si="8"/>
        <v>12.199999999999989</v>
      </c>
      <c r="O60" s="31">
        <f t="shared" si="9"/>
        <v>28.155434074835981</v>
      </c>
      <c r="P60" s="31">
        <f t="shared" si="10"/>
        <v>31.643303999999983</v>
      </c>
      <c r="Q60" s="31">
        <f t="shared" si="2"/>
        <v>0.88977541899025447</v>
      </c>
      <c r="R60" s="24">
        <f t="shared" si="11"/>
        <v>0.89</v>
      </c>
      <c r="S60" s="24">
        <f>VLOOKUP(R60,LAI!$E$132:$F$282,2,FALSE)</f>
        <v>3.2102181641660987</v>
      </c>
      <c r="T60" s="32">
        <f t="shared" si="3"/>
        <v>2524.5738316734296</v>
      </c>
    </row>
    <row r="61" spans="1:20" x14ac:dyDescent="0.35">
      <c r="A61" s="23">
        <v>58</v>
      </c>
      <c r="B61" s="30">
        <f>IF(A61&lt;=Calculator!$B$9,'Growth rate'!B60,0)</f>
        <v>21.399999999999959</v>
      </c>
      <c r="C61" s="30">
        <f t="shared" si="4"/>
        <v>21.399999999999959</v>
      </c>
      <c r="D61" s="31">
        <f t="shared" si="5"/>
        <v>41.484535487021141</v>
      </c>
      <c r="E61" s="31">
        <f t="shared" si="6"/>
        <v>46.080495999999947</v>
      </c>
      <c r="F61" s="31">
        <f t="shared" si="0"/>
        <v>0.90026234715488285</v>
      </c>
      <c r="G61" s="24">
        <f t="shared" si="7"/>
        <v>0.9</v>
      </c>
      <c r="H61" s="24">
        <f>VLOOKUP(G61,LAI!$E$132:$F$282,2,FALSE)</f>
        <v>3.2338442516072781</v>
      </c>
      <c r="I61" s="32">
        <f t="shared" si="1"/>
        <v>5393.1595820318944</v>
      </c>
      <c r="J61" s="35"/>
      <c r="L61" s="23">
        <v>58</v>
      </c>
      <c r="M61" s="30">
        <f>IF(L61&lt;=Calculator!$F$9,'Growth rate'!J60,0)</f>
        <v>12.399999999999988</v>
      </c>
      <c r="N61" s="30">
        <f t="shared" si="8"/>
        <v>12.399999999999988</v>
      </c>
      <c r="O61" s="31">
        <f t="shared" si="9"/>
        <v>28.47297116664139</v>
      </c>
      <c r="P61" s="31">
        <f t="shared" si="10"/>
        <v>32.01637599999998</v>
      </c>
      <c r="Q61" s="31">
        <f t="shared" si="2"/>
        <v>0.8893252367676282</v>
      </c>
      <c r="R61" s="24">
        <f t="shared" si="11"/>
        <v>0.89</v>
      </c>
      <c r="S61" s="24">
        <f>VLOOKUP(R61,LAI!$E$132:$F$282,2,FALSE)</f>
        <v>3.2102181641660987</v>
      </c>
      <c r="T61" s="32">
        <f t="shared" si="3"/>
        <v>2584.4537963793705</v>
      </c>
    </row>
    <row r="62" spans="1:20" x14ac:dyDescent="0.35">
      <c r="A62" s="23">
        <v>59</v>
      </c>
      <c r="B62" s="30">
        <f>IF(A62&lt;=Calculator!$B$9,'Growth rate'!B61,0)</f>
        <v>21.599999999999959</v>
      </c>
      <c r="C62" s="30">
        <f t="shared" si="4"/>
        <v>21.599999999999959</v>
      </c>
      <c r="D62" s="31">
        <f t="shared" si="5"/>
        <v>41.751550116301004</v>
      </c>
      <c r="E62" s="31">
        <f t="shared" si="6"/>
        <v>46.332495999999949</v>
      </c>
      <c r="F62" s="31">
        <f t="shared" si="0"/>
        <v>0.90112887758736437</v>
      </c>
      <c r="G62" s="24">
        <f t="shared" si="7"/>
        <v>0.9</v>
      </c>
      <c r="H62" s="24">
        <f>VLOOKUP(G62,LAI!$E$132:$F$282,2,FALSE)</f>
        <v>3.2338442516072781</v>
      </c>
      <c r="I62" s="32">
        <f t="shared" si="1"/>
        <v>5452.3079210035912</v>
      </c>
      <c r="J62" s="35"/>
      <c r="L62" s="23">
        <v>59</v>
      </c>
      <c r="M62" s="30">
        <f>IF(L62&lt;=Calculator!$F$9,'Growth rate'!J61,0)</f>
        <v>12.599999999999987</v>
      </c>
      <c r="N62" s="30">
        <f t="shared" si="8"/>
        <v>12.599999999999987</v>
      </c>
      <c r="O62" s="31">
        <f t="shared" si="9"/>
        <v>28.788922927584089</v>
      </c>
      <c r="P62" s="31">
        <f t="shared" si="10"/>
        <v>32.386815999999975</v>
      </c>
      <c r="Q62" s="31">
        <f t="shared" si="2"/>
        <v>0.88890871296468632</v>
      </c>
      <c r="R62" s="24">
        <f t="shared" si="11"/>
        <v>0.89</v>
      </c>
      <c r="S62" s="24">
        <f>VLOOKUP(R62,LAI!$E$132:$F$282,2,FALSE)</f>
        <v>3.2102181641660987</v>
      </c>
      <c r="T62" s="32">
        <f t="shared" si="3"/>
        <v>2644.6057445175556</v>
      </c>
    </row>
    <row r="63" spans="1:20" x14ac:dyDescent="0.35">
      <c r="A63" s="23">
        <v>60</v>
      </c>
      <c r="B63" s="30">
        <f>IF(A63&lt;=Calculator!$B$9,'Growth rate'!B62,0)</f>
        <v>21.799999999999958</v>
      </c>
      <c r="C63" s="30">
        <f t="shared" si="4"/>
        <v>21.799999999999958</v>
      </c>
      <c r="D63" s="31">
        <f t="shared" si="5"/>
        <v>42.017798661411746</v>
      </c>
      <c r="E63" s="31">
        <f t="shared" si="6"/>
        <v>46.581863999999953</v>
      </c>
      <c r="F63" s="31">
        <f t="shared" si="0"/>
        <v>0.90202055163382444</v>
      </c>
      <c r="G63" s="24">
        <f t="shared" si="7"/>
        <v>0.9</v>
      </c>
      <c r="H63" s="24">
        <f>VLOOKUP(G63,LAI!$E$132:$F$282,2,FALSE)</f>
        <v>3.2338442516072781</v>
      </c>
      <c r="I63" s="32">
        <f t="shared" si="1"/>
        <v>5511.1560341922495</v>
      </c>
      <c r="J63" s="35"/>
      <c r="L63" s="23">
        <v>60</v>
      </c>
      <c r="M63" s="30">
        <f>IF(L63&lt;=Calculator!$F$9,'Growth rate'!J62,0)</f>
        <v>12.799999999999986</v>
      </c>
      <c r="N63" s="30">
        <f t="shared" si="8"/>
        <v>12.799999999999986</v>
      </c>
      <c r="O63" s="31">
        <f t="shared" si="9"/>
        <v>29.103322251739517</v>
      </c>
      <c r="P63" s="31">
        <f t="shared" si="10"/>
        <v>32.754623999999971</v>
      </c>
      <c r="Q63" s="31">
        <f t="shared" si="2"/>
        <v>0.88852560944493031</v>
      </c>
      <c r="R63" s="24">
        <f t="shared" si="11"/>
        <v>0.89</v>
      </c>
      <c r="S63" s="24">
        <f>VLOOKUP(R63,LAI!$E$132:$F$282,2,FALSE)</f>
        <v>3.2102181641660987</v>
      </c>
      <c r="T63" s="32">
        <f t="shared" si="3"/>
        <v>2705.0149265152481</v>
      </c>
    </row>
    <row r="64" spans="1:20" x14ac:dyDescent="0.35">
      <c r="A64" s="23">
        <v>61</v>
      </c>
      <c r="B64" s="30">
        <f>IF(A64&lt;=Calculator!$B$9,'Growth rate'!B63,0)</f>
        <v>21.999999999999957</v>
      </c>
      <c r="C64" s="30">
        <f t="shared" si="4"/>
        <v>21.999999999999957</v>
      </c>
      <c r="D64" s="31">
        <f t="shared" si="5"/>
        <v>42.283290318691364</v>
      </c>
      <c r="E64" s="31">
        <f t="shared" si="6"/>
        <v>46.828599999999952</v>
      </c>
      <c r="F64" s="31">
        <f t="shared" si="0"/>
        <v>0.90293731434831292</v>
      </c>
      <c r="G64" s="24">
        <f t="shared" si="7"/>
        <v>0.9</v>
      </c>
      <c r="H64" s="24">
        <f>VLOOKUP(G64,LAI!$E$132:$F$282,2,FALSE)</f>
        <v>3.2338442516072781</v>
      </c>
      <c r="I64" s="32">
        <f t="shared" si="1"/>
        <v>5569.6939195981377</v>
      </c>
      <c r="J64" s="35"/>
      <c r="L64" s="23">
        <v>61</v>
      </c>
      <c r="M64" s="30">
        <f>IF(L64&lt;=Calculator!$F$9,'Growth rate'!J63,0)</f>
        <v>12.999999999999986</v>
      </c>
      <c r="N64" s="30">
        <f t="shared" si="8"/>
        <v>12.999999999999986</v>
      </c>
      <c r="O64" s="31">
        <f t="shared" si="9"/>
        <v>29.416200848493325</v>
      </c>
      <c r="P64" s="31">
        <f t="shared" si="10"/>
        <v>33.119799999999969</v>
      </c>
      <c r="Q64" s="31">
        <f t="shared" si="2"/>
        <v>0.88817567885353632</v>
      </c>
      <c r="R64" s="24">
        <f t="shared" si="11"/>
        <v>0.89</v>
      </c>
      <c r="S64" s="24">
        <f>VLOOKUP(R64,LAI!$E$132:$F$282,2,FALSE)</f>
        <v>3.2102181641660987</v>
      </c>
      <c r="T64" s="32">
        <f t="shared" si="3"/>
        <v>2765.6666975963708</v>
      </c>
    </row>
    <row r="65" spans="1:20" x14ac:dyDescent="0.35">
      <c r="A65" s="23">
        <v>62</v>
      </c>
      <c r="B65" s="30">
        <f>IF(A65&lt;=Calculator!$B$9,'Growth rate'!B64,0)</f>
        <v>22.199999999999957</v>
      </c>
      <c r="C65" s="30">
        <f t="shared" si="4"/>
        <v>22.199999999999957</v>
      </c>
      <c r="D65" s="31">
        <f t="shared" si="5"/>
        <v>42.548034091594317</v>
      </c>
      <c r="E65" s="31">
        <f t="shared" si="6"/>
        <v>47.072703999999952</v>
      </c>
      <c r="F65" s="31">
        <f t="shared" si="0"/>
        <v>0.90387911626224748</v>
      </c>
      <c r="G65" s="24">
        <f t="shared" si="7"/>
        <v>0.9</v>
      </c>
      <c r="H65" s="24">
        <f>VLOOKUP(G65,LAI!$E$132:$F$282,2,FALSE)</f>
        <v>3.2338442516072781</v>
      </c>
      <c r="I65" s="32">
        <f t="shared" si="1"/>
        <v>5627.9116807894588</v>
      </c>
      <c r="J65" s="35"/>
      <c r="L65" s="23">
        <v>62</v>
      </c>
      <c r="M65" s="30">
        <f>IF(L65&lt;=Calculator!$F$9,'Growth rate'!J64,0)</f>
        <v>13.199999999999985</v>
      </c>
      <c r="N65" s="30">
        <f t="shared" si="8"/>
        <v>13.199999999999985</v>
      </c>
      <c r="O65" s="31">
        <f t="shared" si="9"/>
        <v>29.72758930274005</v>
      </c>
      <c r="P65" s="31">
        <f t="shared" si="10"/>
        <v>33.482343999999969</v>
      </c>
      <c r="Q65" s="31">
        <f t="shared" si="2"/>
        <v>0.88785866672715852</v>
      </c>
      <c r="R65" s="24">
        <f t="shared" si="11"/>
        <v>0.89</v>
      </c>
      <c r="S65" s="24">
        <f>VLOOKUP(R65,LAI!$E$132:$F$282,2,FALSE)</f>
        <v>3.2102181641660987</v>
      </c>
      <c r="T65" s="32">
        <f t="shared" si="3"/>
        <v>2826.5465177815095</v>
      </c>
    </row>
    <row r="66" spans="1:20" x14ac:dyDescent="0.35">
      <c r="A66" s="23">
        <v>63</v>
      </c>
      <c r="B66" s="30">
        <f>IF(A66&lt;=Calculator!$B$9,'Growth rate'!B65,0)</f>
        <v>22.399999999999956</v>
      </c>
      <c r="C66" s="30">
        <f t="shared" si="4"/>
        <v>22.399999999999956</v>
      </c>
      <c r="D66" s="31">
        <f t="shared" si="5"/>
        <v>42.812038796435935</v>
      </c>
      <c r="E66" s="31">
        <f t="shared" si="6"/>
        <v>47.314175999999954</v>
      </c>
      <c r="F66" s="31">
        <f t="shared" si="0"/>
        <v>0.90484591333548692</v>
      </c>
      <c r="G66" s="24">
        <f t="shared" si="7"/>
        <v>0.9</v>
      </c>
      <c r="H66" s="24">
        <f>VLOOKUP(G66,LAI!$E$132:$F$282,2,FALSE)</f>
        <v>3.2338442516072781</v>
      </c>
      <c r="I66" s="32">
        <f t="shared" si="1"/>
        <v>5685.7995269023431</v>
      </c>
      <c r="J66" s="35"/>
      <c r="L66" s="23">
        <v>63</v>
      </c>
      <c r="M66" s="30">
        <f>IF(L66&lt;=Calculator!$F$9,'Growth rate'!J65,0)</f>
        <v>13.399999999999984</v>
      </c>
      <c r="N66" s="30">
        <f t="shared" si="8"/>
        <v>13.399999999999984</v>
      </c>
      <c r="O66" s="31">
        <f t="shared" si="9"/>
        <v>30.037517131158957</v>
      </c>
      <c r="P66" s="31">
        <f t="shared" si="10"/>
        <v>33.842255999999971</v>
      </c>
      <c r="Q66" s="31">
        <f t="shared" si="2"/>
        <v>0.88757431334243742</v>
      </c>
      <c r="R66" s="24">
        <f t="shared" si="11"/>
        <v>0.89</v>
      </c>
      <c r="S66" s="24">
        <f>VLOOKUP(R66,LAI!$E$132:$F$282,2,FALSE)</f>
        <v>3.2102181641660987</v>
      </c>
      <c r="T66" s="32">
        <f t="shared" si="3"/>
        <v>2887.6399518879111</v>
      </c>
    </row>
    <row r="67" spans="1:20" x14ac:dyDescent="0.35">
      <c r="A67" s="23">
        <v>64</v>
      </c>
      <c r="B67" s="30">
        <f>IF(A67&lt;=Calculator!$B$9,'Growth rate'!B66,0)</f>
        <v>22.599999999999955</v>
      </c>
      <c r="C67" s="30">
        <f t="shared" si="4"/>
        <v>22.599999999999955</v>
      </c>
      <c r="D67" s="31">
        <f t="shared" si="5"/>
        <v>43.075313067916269</v>
      </c>
      <c r="E67" s="31">
        <f t="shared" si="6"/>
        <v>47.553015999999957</v>
      </c>
      <c r="F67" s="31">
        <f t="shared" si="0"/>
        <v>0.90583766690878886</v>
      </c>
      <c r="G67" s="24">
        <f t="shared" si="7"/>
        <v>0.91</v>
      </c>
      <c r="H67" s="24">
        <f>VLOOKUP(G67,LAI!$E$132:$F$282,2,FALSE)</f>
        <v>3.2609101671191034</v>
      </c>
      <c r="I67" s="32">
        <f t="shared" si="1"/>
        <v>5791.4171765684068</v>
      </c>
      <c r="J67" s="35"/>
      <c r="L67" s="23">
        <v>64</v>
      </c>
      <c r="M67" s="30">
        <f>IF(L67&lt;=Calculator!$F$9,'Growth rate'!J66,0)</f>
        <v>13.599999999999984</v>
      </c>
      <c r="N67" s="30">
        <f t="shared" si="8"/>
        <v>13.599999999999984</v>
      </c>
      <c r="O67" s="31">
        <f t="shared" si="9"/>
        <v>30.346012834877143</v>
      </c>
      <c r="P67" s="31">
        <f t="shared" si="10"/>
        <v>34.199535999999974</v>
      </c>
      <c r="Q67" s="31">
        <f t="shared" si="2"/>
        <v>0.88732235533479653</v>
      </c>
      <c r="R67" s="24">
        <f t="shared" si="11"/>
        <v>0.89</v>
      </c>
      <c r="S67" s="24">
        <f>VLOOKUP(R67,LAI!$E$132:$F$282,2,FALSE)</f>
        <v>3.2102181641660987</v>
      </c>
      <c r="T67" s="32">
        <f t="shared" si="3"/>
        <v>2948.9326695294853</v>
      </c>
    </row>
    <row r="68" spans="1:20" x14ac:dyDescent="0.35">
      <c r="A68" s="23">
        <v>65</v>
      </c>
      <c r="B68" s="30">
        <f>IF(A68&lt;=Calculator!$B$9,'Growth rate'!B67,0)</f>
        <v>22.799999999999955</v>
      </c>
      <c r="C68" s="30">
        <f t="shared" si="4"/>
        <v>22.799999999999955</v>
      </c>
      <c r="D68" s="31">
        <f t="shared" si="5"/>
        <v>43.337865364433256</v>
      </c>
      <c r="E68" s="31">
        <f t="shared" si="6"/>
        <v>47.789223999999955</v>
      </c>
      <c r="F68" s="31">
        <f t="shared" ref="F68:F131" si="12">IF(D68&gt;0,IF(E68&gt;0,D68/E68,0),0)</f>
        <v>0.90685434365775219</v>
      </c>
      <c r="G68" s="24">
        <f t="shared" si="7"/>
        <v>0.91</v>
      </c>
      <c r="H68" s="24">
        <f>VLOOKUP(G68,LAI!$E$132:$F$282,2,FALSE)</f>
        <v>3.2609101671191034</v>
      </c>
      <c r="I68" s="32">
        <f t="shared" ref="I68:I131" si="13">(((E68/2)^2)*PI())*H68</f>
        <v>5849.0949743132433</v>
      </c>
      <c r="J68" s="35"/>
      <c r="L68" s="23">
        <v>65</v>
      </c>
      <c r="M68" s="30">
        <f>IF(L68&lt;=Calculator!$F$9,'Growth rate'!J67,0)</f>
        <v>13.799999999999983</v>
      </c>
      <c r="N68" s="30">
        <f t="shared" si="8"/>
        <v>13.799999999999983</v>
      </c>
      <c r="O68" s="31">
        <f t="shared" si="9"/>
        <v>30.653103948801562</v>
      </c>
      <c r="P68" s="31">
        <f t="shared" si="10"/>
        <v>34.554183999999971</v>
      </c>
      <c r="Q68" s="31">
        <f t="shared" ref="Q68:Q131" si="14">IF(O68&gt;0,IF(P68&gt;0,O68/P68,0),0)</f>
        <v>0.88710252711514148</v>
      </c>
      <c r="R68" s="24">
        <f t="shared" si="11"/>
        <v>0.89</v>
      </c>
      <c r="S68" s="24">
        <f>VLOOKUP(R68,LAI!$E$132:$F$282,2,FALSE)</f>
        <v>3.2102181641660987</v>
      </c>
      <c r="T68" s="32">
        <f t="shared" ref="T68:T131" si="15">(((P68/2)^2)*PI())*S68</f>
        <v>3010.4104451168018</v>
      </c>
    </row>
    <row r="69" spans="1:20" x14ac:dyDescent="0.35">
      <c r="A69" s="23">
        <v>66</v>
      </c>
      <c r="B69" s="30">
        <f>IF(A69&lt;=Calculator!$B$9,'Growth rate'!B68,0)</f>
        <v>22.999999999999954</v>
      </c>
      <c r="C69" s="30">
        <f t="shared" ref="C69:C132" si="16">IF(B69&lt;=45,B69,45)</f>
        <v>22.999999999999954</v>
      </c>
      <c r="D69" s="31">
        <f t="shared" ref="D69:D132" si="17">IF(C69&gt;0,EXP(1.6125 + (LN(C69) * 0.6897)),0)</f>
        <v>43.599703973195595</v>
      </c>
      <c r="E69" s="31">
        <f t="shared" ref="E69:E132" si="18">IF(C69&gt;0,3.9088+(C69*2.6747)+(C69^2*-0.0329),0)</f>
        <v>48.022799999999947</v>
      </c>
      <c r="F69" s="31">
        <f t="shared" si="12"/>
        <v>0.90789591554835714</v>
      </c>
      <c r="G69" s="24">
        <f t="shared" ref="G69:G132" si="19">IF(F69&gt;2,2, IF(F69&lt;0.5,0.5,ROUND(F69,2)))</f>
        <v>0.91</v>
      </c>
      <c r="H69" s="24">
        <f>VLOOKUP(G69,LAI!$E$132:$F$282,2,FALSE)</f>
        <v>3.2609101671191034</v>
      </c>
      <c r="I69" s="32">
        <f t="shared" si="13"/>
        <v>5906.4111160103548</v>
      </c>
      <c r="J69" s="35"/>
      <c r="L69" s="23">
        <v>66</v>
      </c>
      <c r="M69" s="30">
        <f>IF(L69&lt;=Calculator!$F$9,'Growth rate'!J68,0)</f>
        <v>13.999999999999982</v>
      </c>
      <c r="N69" s="30">
        <f t="shared" ref="N69:N132" si="20">IF(M69&lt;=45,M69,45)</f>
        <v>13.999999999999982</v>
      </c>
      <c r="O69" s="31">
        <f t="shared" ref="O69:O132" si="21">IF(N69&gt;0,EXP(1.6125 + (LN(N69) * 0.6897)),0)</f>
        <v>30.95881708787584</v>
      </c>
      <c r="P69" s="31">
        <f t="shared" ref="P69:P132" si="22">IF(N69&gt;0,3.9088+(N69*2.6747)+(N69^2*-0.0329),0)</f>
        <v>34.90619999999997</v>
      </c>
      <c r="Q69" s="31">
        <f t="shared" si="14"/>
        <v>0.88691456210861874</v>
      </c>
      <c r="R69" s="24">
        <f t="shared" ref="R69:R132" si="23">IF(Q69&gt;2,2, IF(Q69&lt;0.5,0.5,ROUND(Q69,2)))</f>
        <v>0.89</v>
      </c>
      <c r="S69" s="24">
        <f>VLOOKUP(R69,LAI!$E$132:$F$282,2,FALSE)</f>
        <v>3.2102181641660987</v>
      </c>
      <c r="T69" s="32">
        <f t="shared" si="15"/>
        <v>3072.0591578570939</v>
      </c>
    </row>
    <row r="70" spans="1:20" x14ac:dyDescent="0.35">
      <c r="A70" s="23">
        <v>67</v>
      </c>
      <c r="B70" s="30">
        <f>IF(A70&lt;=Calculator!$B$9,'Growth rate'!B69,0)</f>
        <v>23.199999999999953</v>
      </c>
      <c r="C70" s="30">
        <f t="shared" si="16"/>
        <v>23.199999999999953</v>
      </c>
      <c r="D70" s="31">
        <f t="shared" si="17"/>
        <v>43.860837015143893</v>
      </c>
      <c r="E70" s="31">
        <f t="shared" si="18"/>
        <v>48.253743999999955</v>
      </c>
      <c r="F70" s="31">
        <f t="shared" si="12"/>
        <v>0.90896235979417339</v>
      </c>
      <c r="G70" s="24">
        <f t="shared" si="19"/>
        <v>0.91</v>
      </c>
      <c r="H70" s="24">
        <f>VLOOKUP(G70,LAI!$E$132:$F$282,2,FALSE)</f>
        <v>3.2609101671191034</v>
      </c>
      <c r="I70" s="32">
        <f t="shared" si="13"/>
        <v>5963.3561546564179</v>
      </c>
      <c r="J70" s="35"/>
      <c r="L70" s="23">
        <v>67</v>
      </c>
      <c r="M70" s="30">
        <f>IF(L70&lt;=Calculator!$F$9,'Growth rate'!J69,0)</f>
        <v>14.199999999999982</v>
      </c>
      <c r="N70" s="30">
        <f t="shared" si="20"/>
        <v>14.199999999999982</v>
      </c>
      <c r="O70" s="31">
        <f t="shared" si="21"/>
        <v>31.263177990494562</v>
      </c>
      <c r="P70" s="31">
        <f t="shared" si="22"/>
        <v>35.255583999999971</v>
      </c>
      <c r="Q70" s="31">
        <f t="shared" si="14"/>
        <v>0.88675819383660159</v>
      </c>
      <c r="R70" s="24">
        <f t="shared" si="23"/>
        <v>0.89</v>
      </c>
      <c r="S70" s="24">
        <f>VLOOKUP(R70,LAI!$E$132:$F$282,2,FALSE)</f>
        <v>3.2102181641660987</v>
      </c>
      <c r="T70" s="32">
        <f t="shared" si="15"/>
        <v>3133.8647917542585</v>
      </c>
    </row>
    <row r="71" spans="1:20" x14ac:dyDescent="0.35">
      <c r="A71" s="23">
        <v>68</v>
      </c>
      <c r="B71" s="30">
        <f>IF(A71&lt;=Calculator!$B$9,'Growth rate'!B70,0)</f>
        <v>23.399999999999952</v>
      </c>
      <c r="C71" s="30">
        <f t="shared" si="16"/>
        <v>23.399999999999952</v>
      </c>
      <c r="D71" s="31">
        <f t="shared" si="17"/>
        <v>44.121272449689499</v>
      </c>
      <c r="E71" s="31">
        <f t="shared" si="18"/>
        <v>48.482055999999943</v>
      </c>
      <c r="F71" s="31">
        <f t="shared" si="12"/>
        <v>0.91005365881532641</v>
      </c>
      <c r="G71" s="24">
        <f t="shared" si="19"/>
        <v>0.91</v>
      </c>
      <c r="H71" s="24">
        <f>VLOOKUP(G71,LAI!$E$132:$F$282,2,FALSE)</f>
        <v>3.2609101671191034</v>
      </c>
      <c r="I71" s="32">
        <f t="shared" si="13"/>
        <v>6019.9207496995823</v>
      </c>
      <c r="J71" s="35"/>
      <c r="L71" s="23">
        <v>68</v>
      </c>
      <c r="M71" s="30">
        <f>IF(L71&lt;=Calculator!$F$9,'Growth rate'!J70,0)</f>
        <v>14.399999999999981</v>
      </c>
      <c r="N71" s="30">
        <f t="shared" si="20"/>
        <v>14.399999999999981</v>
      </c>
      <c r="O71" s="31">
        <f t="shared" si="21"/>
        <v>31.566211559287449</v>
      </c>
      <c r="P71" s="31">
        <f t="shared" si="22"/>
        <v>35.602335999999966</v>
      </c>
      <c r="Q71" s="31">
        <f t="shared" si="14"/>
        <v>0.88663315686047905</v>
      </c>
      <c r="R71" s="24">
        <f t="shared" si="23"/>
        <v>0.89</v>
      </c>
      <c r="S71" s="24">
        <f>VLOOKUP(R71,LAI!$E$132:$F$282,2,FALSE)</f>
        <v>3.2102181641660987</v>
      </c>
      <c r="T71" s="32">
        <f t="shared" si="15"/>
        <v>3195.8134356088499</v>
      </c>
    </row>
    <row r="72" spans="1:20" x14ac:dyDescent="0.35">
      <c r="A72" s="23">
        <v>69</v>
      </c>
      <c r="B72" s="30">
        <f>IF(A72&lt;=Calculator!$B$9,'Growth rate'!B71,0)</f>
        <v>23.599999999999952</v>
      </c>
      <c r="C72" s="30">
        <f t="shared" si="16"/>
        <v>23.599999999999952</v>
      </c>
      <c r="D72" s="31">
        <f t="shared" si="17"/>
        <v>44.381018079278753</v>
      </c>
      <c r="E72" s="31">
        <f t="shared" si="18"/>
        <v>48.707735999999954</v>
      </c>
      <c r="F72" s="31">
        <f t="shared" si="12"/>
        <v>0.91116980019927007</v>
      </c>
      <c r="G72" s="24">
        <f t="shared" si="19"/>
        <v>0.91</v>
      </c>
      <c r="H72" s="24">
        <f>VLOOKUP(G72,LAI!$E$132:$F$282,2,FALSE)</f>
        <v>3.2609101671191034</v>
      </c>
      <c r="I72" s="32">
        <f t="shared" si="13"/>
        <v>6076.0956670395071</v>
      </c>
      <c r="J72" s="35"/>
      <c r="L72" s="23">
        <v>69</v>
      </c>
      <c r="M72" s="30">
        <f>IF(L72&lt;=Calculator!$F$9,'Growth rate'!J71,0)</f>
        <v>14.59999999999998</v>
      </c>
      <c r="N72" s="30">
        <f t="shared" si="20"/>
        <v>14.59999999999998</v>
      </c>
      <c r="O72" s="31">
        <f t="shared" si="21"/>
        <v>31.867941899466619</v>
      </c>
      <c r="P72" s="31">
        <f t="shared" si="22"/>
        <v>35.946455999999962</v>
      </c>
      <c r="Q72" s="31">
        <f t="shared" si="14"/>
        <v>0.88653918760354711</v>
      </c>
      <c r="R72" s="24">
        <f t="shared" si="23"/>
        <v>0.89</v>
      </c>
      <c r="S72" s="24">
        <f>VLOOKUP(R72,LAI!$E$132:$F$282,2,FALSE)</f>
        <v>3.2102181641660987</v>
      </c>
      <c r="T72" s="32">
        <f t="shared" si="15"/>
        <v>3257.891283018088</v>
      </c>
    </row>
    <row r="73" spans="1:20" x14ac:dyDescent="0.35">
      <c r="A73" s="23">
        <v>70</v>
      </c>
      <c r="B73" s="30">
        <f>IF(A73&lt;=Calculator!$B$9,'Growth rate'!B72,0)</f>
        <v>23.799999999999951</v>
      </c>
      <c r="C73" s="30">
        <f t="shared" si="16"/>
        <v>23.799999999999951</v>
      </c>
      <c r="D73" s="31">
        <f t="shared" si="17"/>
        <v>44.640081553790701</v>
      </c>
      <c r="E73" s="31">
        <f t="shared" si="18"/>
        <v>48.930783999999946</v>
      </c>
      <c r="F73" s="31">
        <f t="shared" si="12"/>
        <v>0.91231077666343441</v>
      </c>
      <c r="G73" s="24">
        <f t="shared" si="19"/>
        <v>0.91</v>
      </c>
      <c r="H73" s="24">
        <f>VLOOKUP(G73,LAI!$E$132:$F$282,2,FALSE)</f>
        <v>3.2609101671191034</v>
      </c>
      <c r="I73" s="32">
        <f t="shared" si="13"/>
        <v>6131.8717790273149</v>
      </c>
      <c r="J73" s="35"/>
      <c r="L73" s="23">
        <v>70</v>
      </c>
      <c r="M73" s="30">
        <f>IF(L73&lt;=Calculator!$F$9,'Growth rate'!J72,0)</f>
        <v>14.799999999999979</v>
      </c>
      <c r="N73" s="30">
        <f t="shared" si="20"/>
        <v>14.799999999999979</v>
      </c>
      <c r="O73" s="31">
        <f t="shared" si="21"/>
        <v>32.168392354914346</v>
      </c>
      <c r="P73" s="31">
        <f t="shared" si="22"/>
        <v>36.287943999999968</v>
      </c>
      <c r="Q73" s="31">
        <f t="shared" si="14"/>
        <v>0.88647602506535983</v>
      </c>
      <c r="R73" s="24">
        <f t="shared" si="23"/>
        <v>0.89</v>
      </c>
      <c r="S73" s="24">
        <f>VLOOKUP(R73,LAI!$E$132:$F$282,2,FALSE)</f>
        <v>3.2102181641660987</v>
      </c>
      <c r="T73" s="32">
        <f t="shared" si="15"/>
        <v>3320.084632375856</v>
      </c>
    </row>
    <row r="74" spans="1:20" x14ac:dyDescent="0.35">
      <c r="A74" s="23">
        <v>71</v>
      </c>
      <c r="B74" s="30">
        <f>IF(A74&lt;=Calculator!$B$9,'Growth rate'!B73,0)</f>
        <v>23.99999999999995</v>
      </c>
      <c r="C74" s="30">
        <f t="shared" si="16"/>
        <v>23.99999999999995</v>
      </c>
      <c r="D74" s="31">
        <f t="shared" si="17"/>
        <v>44.898470374776032</v>
      </c>
      <c r="E74" s="31">
        <f t="shared" si="18"/>
        <v>49.151199999999946</v>
      </c>
      <c r="F74" s="31">
        <f t="shared" si="12"/>
        <v>0.91347658601979365</v>
      </c>
      <c r="G74" s="24">
        <f t="shared" si="19"/>
        <v>0.91</v>
      </c>
      <c r="H74" s="24">
        <f>VLOOKUP(G74,LAI!$E$132:$F$282,2,FALSE)</f>
        <v>3.2609101671191034</v>
      </c>
      <c r="I74" s="32">
        <f t="shared" si="13"/>
        <v>6187.2400644656354</v>
      </c>
      <c r="J74" s="35"/>
      <c r="L74" s="23">
        <v>71</v>
      </c>
      <c r="M74" s="30">
        <f>IF(L74&lt;=Calculator!$F$9,'Growth rate'!J73,0)</f>
        <v>14.999999999999979</v>
      </c>
      <c r="N74" s="30">
        <f t="shared" si="20"/>
        <v>14.999999999999979</v>
      </c>
      <c r="O74" s="31">
        <f t="shared" si="21"/>
        <v>32.467585542172756</v>
      </c>
      <c r="P74" s="31">
        <f t="shared" si="22"/>
        <v>36.62679999999996</v>
      </c>
      <c r="Q74" s="31">
        <f t="shared" si="14"/>
        <v>0.88644341144115213</v>
      </c>
      <c r="R74" s="24">
        <f t="shared" si="23"/>
        <v>0.89</v>
      </c>
      <c r="S74" s="24">
        <f>VLOOKUP(R74,LAI!$E$132:$F$282,2,FALSE)</f>
        <v>3.2102181641660987</v>
      </c>
      <c r="T74" s="32">
        <f t="shared" si="15"/>
        <v>3382.3798868726931</v>
      </c>
    </row>
    <row r="75" spans="1:20" x14ac:dyDescent="0.35">
      <c r="A75" s="23">
        <v>72</v>
      </c>
      <c r="B75" s="30">
        <f>IF(A75&lt;=Calculator!$B$9,'Growth rate'!B74,0)</f>
        <v>24.19999999999995</v>
      </c>
      <c r="C75" s="30">
        <f t="shared" si="16"/>
        <v>24.19999999999995</v>
      </c>
      <c r="D75" s="31">
        <f t="shared" si="17"/>
        <v>45.156191899543572</v>
      </c>
      <c r="E75" s="31">
        <f t="shared" si="18"/>
        <v>49.368983999999948</v>
      </c>
      <c r="F75" s="31">
        <f t="shared" si="12"/>
        <v>0.9146672311413907</v>
      </c>
      <c r="G75" s="24">
        <f t="shared" si="19"/>
        <v>0.91</v>
      </c>
      <c r="H75" s="24">
        <f>VLOOKUP(G75,LAI!$E$132:$F$282,2,FALSE)</f>
        <v>3.2609101671191034</v>
      </c>
      <c r="I75" s="32">
        <f t="shared" si="13"/>
        <v>6242.1916086085803</v>
      </c>
      <c r="J75" s="35"/>
      <c r="L75" s="23">
        <v>72</v>
      </c>
      <c r="M75" s="30">
        <f>IF(L75&lt;=Calculator!$F$9,'Growth rate'!J74,0)</f>
        <v>15.199999999999978</v>
      </c>
      <c r="N75" s="30">
        <f t="shared" si="20"/>
        <v>15.199999999999978</v>
      </c>
      <c r="O75" s="31">
        <f t="shared" si="21"/>
        <v>32.765543382484005</v>
      </c>
      <c r="P75" s="31">
        <f t="shared" si="22"/>
        <v>36.963023999999962</v>
      </c>
      <c r="Q75" s="31">
        <f t="shared" si="14"/>
        <v>0.88644109265746329</v>
      </c>
      <c r="R75" s="24">
        <f t="shared" si="23"/>
        <v>0.89</v>
      </c>
      <c r="S75" s="24">
        <f>VLOOKUP(R75,LAI!$E$132:$F$282,2,FALSE)</f>
        <v>3.2102181641660987</v>
      </c>
      <c r="T75" s="32">
        <f t="shared" si="15"/>
        <v>3444.7635544958066</v>
      </c>
    </row>
    <row r="76" spans="1:20" x14ac:dyDescent="0.35">
      <c r="A76" s="23">
        <v>73</v>
      </c>
      <c r="B76" s="30">
        <f>IF(A76&lt;=Calculator!$B$9,'Growth rate'!B75,0)</f>
        <v>24.399999999999949</v>
      </c>
      <c r="C76" s="30">
        <f t="shared" si="16"/>
        <v>24.399999999999949</v>
      </c>
      <c r="D76" s="31">
        <f t="shared" si="17"/>
        <v>45.413253345101573</v>
      </c>
      <c r="E76" s="31">
        <f t="shared" si="18"/>
        <v>49.584135999999944</v>
      </c>
      <c r="F76" s="31">
        <f t="shared" si="12"/>
        <v>0.91588271993085901</v>
      </c>
      <c r="G76" s="24">
        <f t="shared" si="19"/>
        <v>0.92</v>
      </c>
      <c r="H76" s="24">
        <f>VLOOKUP(G76,LAI!$E$132:$F$282,2,FALSE)</f>
        <v>3.287976082630931</v>
      </c>
      <c r="I76" s="32">
        <f t="shared" si="13"/>
        <v>6348.9810565887929</v>
      </c>
      <c r="J76" s="35"/>
      <c r="L76" s="23">
        <v>73</v>
      </c>
      <c r="M76" s="30">
        <f>IF(L76&lt;=Calculator!$F$9,'Growth rate'!J75,0)</f>
        <v>15.399999999999977</v>
      </c>
      <c r="N76" s="30">
        <f t="shared" si="20"/>
        <v>15.399999999999977</v>
      </c>
      <c r="O76" s="31">
        <f t="shared" si="21"/>
        <v>33.06228713201655</v>
      </c>
      <c r="P76" s="31">
        <f t="shared" si="22"/>
        <v>37.296615999999965</v>
      </c>
      <c r="Q76" s="31">
        <f t="shared" si="14"/>
        <v>0.88646881883376716</v>
      </c>
      <c r="R76" s="24">
        <f t="shared" si="23"/>
        <v>0.89</v>
      </c>
      <c r="S76" s="24">
        <f>VLOOKUP(R76,LAI!$E$132:$F$282,2,FALSE)</f>
        <v>3.2102181641660987</v>
      </c>
      <c r="T76" s="32">
        <f t="shared" si="15"/>
        <v>3507.222248029062</v>
      </c>
    </row>
    <row r="77" spans="1:20" x14ac:dyDescent="0.35">
      <c r="A77" s="23">
        <v>74</v>
      </c>
      <c r="B77" s="30">
        <f>IF(A77&lt;=Calculator!$B$9,'Growth rate'!B76,0)</f>
        <v>24.599999999999948</v>
      </c>
      <c r="C77" s="30">
        <f t="shared" si="16"/>
        <v>24.599999999999948</v>
      </c>
      <c r="D77" s="31">
        <f t="shared" si="17"/>
        <v>45.669661791959903</v>
      </c>
      <c r="E77" s="31">
        <f t="shared" si="18"/>
        <v>49.796655999999949</v>
      </c>
      <c r="F77" s="31">
        <f t="shared" si="12"/>
        <v>0.91712306529096954</v>
      </c>
      <c r="G77" s="24">
        <f t="shared" si="19"/>
        <v>0.92</v>
      </c>
      <c r="H77" s="24">
        <f>VLOOKUP(G77,LAI!$E$132:$F$282,2,FALSE)</f>
        <v>3.287976082630931</v>
      </c>
      <c r="I77" s="32">
        <f t="shared" si="13"/>
        <v>6403.52176716748</v>
      </c>
      <c r="J77" s="35"/>
      <c r="L77" s="23">
        <v>74</v>
      </c>
      <c r="M77" s="30">
        <f>IF(L77&lt;=Calculator!$F$9,'Growth rate'!J76,0)</f>
        <v>15.599999999999977</v>
      </c>
      <c r="N77" s="30">
        <f t="shared" si="20"/>
        <v>15.599999999999977</v>
      </c>
      <c r="O77" s="31">
        <f t="shared" si="21"/>
        <v>33.357837410402936</v>
      </c>
      <c r="P77" s="31">
        <f t="shared" si="22"/>
        <v>37.627575999999962</v>
      </c>
      <c r="Q77" s="31">
        <f t="shared" si="14"/>
        <v>0.88652634467877944</v>
      </c>
      <c r="R77" s="24">
        <f t="shared" si="23"/>
        <v>0.89</v>
      </c>
      <c r="S77" s="24">
        <f>VLOOKUP(R77,LAI!$E$132:$F$282,2,FALSE)</f>
        <v>3.2102181641660987</v>
      </c>
      <c r="T77" s="32">
        <f t="shared" si="15"/>
        <v>3569.7426850529873</v>
      </c>
    </row>
    <row r="78" spans="1:20" x14ac:dyDescent="0.35">
      <c r="A78" s="23">
        <v>75</v>
      </c>
      <c r="B78" s="30">
        <f>IF(A78&lt;=Calculator!$B$9,'Growth rate'!B77,0)</f>
        <v>24.799999999999947</v>
      </c>
      <c r="C78" s="30">
        <f t="shared" si="16"/>
        <v>24.799999999999947</v>
      </c>
      <c r="D78" s="31">
        <f t="shared" si="17"/>
        <v>45.925424187799187</v>
      </c>
      <c r="E78" s="31">
        <f t="shared" si="18"/>
        <v>50.006543999999948</v>
      </c>
      <c r="F78" s="31">
        <f t="shared" si="12"/>
        <v>0.91838828509723114</v>
      </c>
      <c r="G78" s="24">
        <f t="shared" si="19"/>
        <v>0.92</v>
      </c>
      <c r="H78" s="24">
        <f>VLOOKUP(G78,LAI!$E$132:$F$282,2,FALSE)</f>
        <v>3.287976082630931</v>
      </c>
      <c r="I78" s="32">
        <f t="shared" si="13"/>
        <v>6457.6159552443669</v>
      </c>
      <c r="J78" s="35"/>
      <c r="L78" s="23">
        <v>75</v>
      </c>
      <c r="M78" s="30">
        <f>IF(L78&lt;=Calculator!$F$9,'Growth rate'!J77,0)</f>
        <v>15.799999999999976</v>
      </c>
      <c r="N78" s="30">
        <f t="shared" si="20"/>
        <v>15.799999999999976</v>
      </c>
      <c r="O78" s="31">
        <f t="shared" si="21"/>
        <v>33.652214227703219</v>
      </c>
      <c r="P78" s="31">
        <f t="shared" si="22"/>
        <v>37.955903999999961</v>
      </c>
      <c r="Q78" s="31">
        <f t="shared" si="14"/>
        <v>0.88661342982907887</v>
      </c>
      <c r="R78" s="24">
        <f t="shared" si="23"/>
        <v>0.89</v>
      </c>
      <c r="S78" s="24">
        <f>VLOOKUP(R78,LAI!$E$132:$F$282,2,FALSE)</f>
        <v>3.2102181641660987</v>
      </c>
      <c r="T78" s="32">
        <f t="shared" si="15"/>
        <v>3632.3116879447734</v>
      </c>
    </row>
    <row r="79" spans="1:20" x14ac:dyDescent="0.35">
      <c r="A79" s="23">
        <v>76</v>
      </c>
      <c r="B79" s="30">
        <f>IF(A79&lt;=Calculator!$B$9,'Growth rate'!B78,0)</f>
        <v>24.991999999999948</v>
      </c>
      <c r="C79" s="30">
        <f t="shared" si="16"/>
        <v>24.991999999999948</v>
      </c>
      <c r="D79" s="31">
        <f t="shared" si="17"/>
        <v>46.17035461339524</v>
      </c>
      <c r="E79" s="31">
        <f t="shared" si="18"/>
        <v>50.205560294399952</v>
      </c>
      <c r="F79" s="31">
        <f t="shared" si="12"/>
        <v>0.91962631912993886</v>
      </c>
      <c r="G79" s="24">
        <f t="shared" si="19"/>
        <v>0.92</v>
      </c>
      <c r="H79" s="24">
        <f>VLOOKUP(G79,LAI!$E$132:$F$282,2,FALSE)</f>
        <v>3.287976082630931</v>
      </c>
      <c r="I79" s="32">
        <f t="shared" si="13"/>
        <v>6509.1183411185939</v>
      </c>
      <c r="J79" s="35"/>
      <c r="L79" s="23">
        <v>76</v>
      </c>
      <c r="M79" s="30">
        <f>IF(L79&lt;=Calculator!$F$9,'Growth rate'!J78,0)</f>
        <v>15.991999999999976</v>
      </c>
      <c r="N79" s="30">
        <f t="shared" si="20"/>
        <v>15.991999999999976</v>
      </c>
      <c r="O79" s="31">
        <f t="shared" si="21"/>
        <v>33.933730017649324</v>
      </c>
      <c r="P79" s="31">
        <f t="shared" si="22"/>
        <v>38.268622694399966</v>
      </c>
      <c r="Q79" s="31">
        <f t="shared" si="14"/>
        <v>0.88672462264012997</v>
      </c>
      <c r="R79" s="24">
        <f t="shared" si="23"/>
        <v>0.89</v>
      </c>
      <c r="S79" s="24">
        <f>VLOOKUP(R79,LAI!$E$132:$F$282,2,FALSE)</f>
        <v>3.2102181641660987</v>
      </c>
      <c r="T79" s="32">
        <f t="shared" si="15"/>
        <v>3692.411485587284</v>
      </c>
    </row>
    <row r="80" spans="1:20" x14ac:dyDescent="0.35">
      <c r="A80" s="23">
        <v>77</v>
      </c>
      <c r="B80" s="30">
        <f>IF(A80&lt;=Calculator!$B$9,'Growth rate'!B79,0)</f>
        <v>25.175999999999949</v>
      </c>
      <c r="C80" s="30">
        <f t="shared" si="16"/>
        <v>25.175999999999949</v>
      </c>
      <c r="D80" s="31">
        <f t="shared" si="17"/>
        <v>46.404532278963629</v>
      </c>
      <c r="E80" s="31">
        <f t="shared" si="18"/>
        <v>50.39400808959995</v>
      </c>
      <c r="F80" s="31">
        <f t="shared" si="12"/>
        <v>0.92083432213720562</v>
      </c>
      <c r="G80" s="24">
        <f t="shared" si="19"/>
        <v>0.92</v>
      </c>
      <c r="H80" s="24">
        <f>VLOOKUP(G80,LAI!$E$132:$F$282,2,FALSE)</f>
        <v>3.287976082630931</v>
      </c>
      <c r="I80" s="32">
        <f t="shared" si="13"/>
        <v>6558.0743166643097</v>
      </c>
      <c r="J80" s="35"/>
      <c r="L80" s="23">
        <v>77</v>
      </c>
      <c r="M80" s="30">
        <f>IF(L80&lt;=Calculator!$F$9,'Growth rate'!J79,0)</f>
        <v>16.175999999999977</v>
      </c>
      <c r="N80" s="30">
        <f t="shared" si="20"/>
        <v>16.175999999999977</v>
      </c>
      <c r="O80" s="31">
        <f t="shared" si="21"/>
        <v>34.20253343504929</v>
      </c>
      <c r="P80" s="31">
        <f t="shared" si="22"/>
        <v>38.566035289599967</v>
      </c>
      <c r="Q80" s="31">
        <f t="shared" si="14"/>
        <v>0.88685635373757554</v>
      </c>
      <c r="R80" s="24">
        <f t="shared" si="23"/>
        <v>0.89</v>
      </c>
      <c r="S80" s="24">
        <f>VLOOKUP(R80,LAI!$E$132:$F$282,2,FALSE)</f>
        <v>3.2102181641660987</v>
      </c>
      <c r="T80" s="32">
        <f t="shared" si="15"/>
        <v>3750.027199579421</v>
      </c>
    </row>
    <row r="81" spans="1:20" x14ac:dyDescent="0.35">
      <c r="A81" s="23">
        <v>78</v>
      </c>
      <c r="B81" s="30">
        <f>IF(A81&lt;=Calculator!$B$9,'Growth rate'!B80,0)</f>
        <v>25.351999999999947</v>
      </c>
      <c r="C81" s="30">
        <f t="shared" si="16"/>
        <v>25.351999999999947</v>
      </c>
      <c r="D81" s="31">
        <f t="shared" si="17"/>
        <v>46.628031851776889</v>
      </c>
      <c r="E81" s="31">
        <f t="shared" si="18"/>
        <v>50.572177958399948</v>
      </c>
      <c r="F81" s="31">
        <f t="shared" si="12"/>
        <v>0.92200956601340234</v>
      </c>
      <c r="G81" s="24">
        <f t="shared" si="19"/>
        <v>0.92</v>
      </c>
      <c r="H81" s="24">
        <f>VLOOKUP(G81,LAI!$E$132:$F$282,2,FALSE)</f>
        <v>3.287976082630931</v>
      </c>
      <c r="I81" s="32">
        <f t="shared" si="13"/>
        <v>6604.5289185552529</v>
      </c>
      <c r="J81" s="35"/>
      <c r="L81" s="23">
        <v>78</v>
      </c>
      <c r="M81" s="30">
        <f>IF(L81&lt;=Calculator!$F$9,'Growth rate'!J80,0)</f>
        <v>16.351999999999975</v>
      </c>
      <c r="N81" s="30">
        <f t="shared" si="20"/>
        <v>16.351999999999975</v>
      </c>
      <c r="O81" s="31">
        <f t="shared" si="21"/>
        <v>34.458763304850486</v>
      </c>
      <c r="P81" s="31">
        <f t="shared" si="22"/>
        <v>38.848432358399961</v>
      </c>
      <c r="Q81" s="31">
        <f t="shared" si="14"/>
        <v>0.88700524610485798</v>
      </c>
      <c r="R81" s="24">
        <f t="shared" si="23"/>
        <v>0.89</v>
      </c>
      <c r="S81" s="24">
        <f>VLOOKUP(R81,LAI!$E$132:$F$282,2,FALSE)</f>
        <v>3.2102181641660987</v>
      </c>
      <c r="T81" s="32">
        <f t="shared" si="15"/>
        <v>3805.1468869063715</v>
      </c>
    </row>
    <row r="82" spans="1:20" x14ac:dyDescent="0.35">
      <c r="A82" s="23">
        <v>79</v>
      </c>
      <c r="B82" s="30">
        <f>IF(A82&lt;=Calculator!$B$9,'Growth rate'!B81,0)</f>
        <v>25.519999999999946</v>
      </c>
      <c r="C82" s="30">
        <f t="shared" si="16"/>
        <v>25.519999999999946</v>
      </c>
      <c r="D82" s="31">
        <f t="shared" si="17"/>
        <v>46.8409236415294</v>
      </c>
      <c r="E82" s="31">
        <f t="shared" si="18"/>
        <v>50.740347839999941</v>
      </c>
      <c r="F82" s="31">
        <f t="shared" si="12"/>
        <v>0.92314943896784796</v>
      </c>
      <c r="G82" s="24">
        <f t="shared" si="19"/>
        <v>0.92</v>
      </c>
      <c r="H82" s="24">
        <f>VLOOKUP(G82,LAI!$E$132:$F$282,2,FALSE)</f>
        <v>3.287976082630931</v>
      </c>
      <c r="I82" s="32">
        <f t="shared" si="13"/>
        <v>6648.5266102649293</v>
      </c>
      <c r="J82" s="35"/>
      <c r="L82" s="23">
        <v>79</v>
      </c>
      <c r="M82" s="30">
        <f>IF(L82&lt;=Calculator!$F$9,'Growth rate'!J81,0)</f>
        <v>16.519999999999975</v>
      </c>
      <c r="N82" s="30">
        <f t="shared" si="20"/>
        <v>16.519999999999975</v>
      </c>
      <c r="O82" s="31">
        <f t="shared" si="21"/>
        <v>34.702549207711328</v>
      </c>
      <c r="P82" s="31">
        <f t="shared" si="22"/>
        <v>39.11609183999996</v>
      </c>
      <c r="Q82" s="31">
        <f t="shared" si="14"/>
        <v>0.88716810845158711</v>
      </c>
      <c r="R82" s="24">
        <f t="shared" si="23"/>
        <v>0.89</v>
      </c>
      <c r="S82" s="24">
        <f>VLOOKUP(R82,LAI!$E$132:$F$282,2,FALSE)</f>
        <v>3.2102181641660987</v>
      </c>
      <c r="T82" s="32">
        <f t="shared" si="15"/>
        <v>3857.7612229693436</v>
      </c>
    </row>
    <row r="83" spans="1:20" x14ac:dyDescent="0.35">
      <c r="A83" s="23">
        <v>80</v>
      </c>
      <c r="B83" s="30">
        <f>IF(A83&lt;=Calculator!$B$9,'Growth rate'!B82,0)</f>
        <v>25.679999999999946</v>
      </c>
      <c r="C83" s="30">
        <f t="shared" si="16"/>
        <v>25.679999999999946</v>
      </c>
      <c r="D83" s="31">
        <f t="shared" si="17"/>
        <v>47.04327377112746</v>
      </c>
      <c r="E83" s="31">
        <f t="shared" si="18"/>
        <v>50.898783039999948</v>
      </c>
      <c r="F83" s="31">
        <f t="shared" si="12"/>
        <v>0.92425144495414457</v>
      </c>
      <c r="G83" s="24">
        <f t="shared" si="19"/>
        <v>0.92</v>
      </c>
      <c r="H83" s="24">
        <f>VLOOKUP(G83,LAI!$E$132:$F$282,2,FALSE)</f>
        <v>3.287976082630931</v>
      </c>
      <c r="I83" s="32">
        <f t="shared" si="13"/>
        <v>6690.1110783055801</v>
      </c>
      <c r="J83" s="35"/>
      <c r="L83" s="23">
        <v>80</v>
      </c>
      <c r="M83" s="30">
        <f>IF(L83&lt;=Calculator!$F$9,'Growth rate'!J82,0)</f>
        <v>16.679999999999975</v>
      </c>
      <c r="N83" s="30">
        <f t="shared" si="20"/>
        <v>16.679999999999975</v>
      </c>
      <c r="O83" s="31">
        <f t="shared" si="21"/>
        <v>34.934012008803272</v>
      </c>
      <c r="P83" s="31">
        <f t="shared" si="22"/>
        <v>39.369279039999967</v>
      </c>
      <c r="Q83" s="31">
        <f t="shared" si="14"/>
        <v>0.88734192905360609</v>
      </c>
      <c r="R83" s="24">
        <f t="shared" si="23"/>
        <v>0.89</v>
      </c>
      <c r="S83" s="24">
        <f>VLOOKUP(R83,LAI!$E$132:$F$282,2,FALSE)</f>
        <v>3.2102181641660987</v>
      </c>
      <c r="T83" s="32">
        <f t="shared" si="15"/>
        <v>3907.8632030445528</v>
      </c>
    </row>
    <row r="84" spans="1:20" x14ac:dyDescent="0.35">
      <c r="A84" s="23">
        <v>81</v>
      </c>
      <c r="B84" s="30">
        <f>IF(A84&lt;=Calculator!$B$9,'Growth rate'!B83,0)</f>
        <v>25.831999999999947</v>
      </c>
      <c r="C84" s="30">
        <f t="shared" si="16"/>
        <v>25.831999999999947</v>
      </c>
      <c r="D84" s="31">
        <f t="shared" si="17"/>
        <v>47.235144334012929</v>
      </c>
      <c r="E84" s="31">
        <f t="shared" si="18"/>
        <v>51.047736230399948</v>
      </c>
      <c r="F84" s="31">
        <f t="shared" si="12"/>
        <v>0.92531320332836731</v>
      </c>
      <c r="G84" s="24">
        <f t="shared" si="19"/>
        <v>0.93</v>
      </c>
      <c r="H84" s="24">
        <f>VLOOKUP(G84,LAI!$E$132:$F$282,2,FALSE)</f>
        <v>3.3150419981427586</v>
      </c>
      <c r="I84" s="32">
        <f t="shared" si="13"/>
        <v>6784.7194057961569</v>
      </c>
      <c r="J84" s="35"/>
      <c r="L84" s="23">
        <v>81</v>
      </c>
      <c r="M84" s="30">
        <f>IF(L84&lt;=Calculator!$F$9,'Growth rate'!J83,0)</f>
        <v>16.831999999999976</v>
      </c>
      <c r="N84" s="30">
        <f t="shared" si="20"/>
        <v>16.831999999999976</v>
      </c>
      <c r="O84" s="31">
        <f t="shared" si="21"/>
        <v>35.153264335773336</v>
      </c>
      <c r="P84" s="31">
        <f t="shared" si="22"/>
        <v>39.608246630399961</v>
      </c>
      <c r="Q84" s="31">
        <f t="shared" si="14"/>
        <v>0.88752387006176248</v>
      </c>
      <c r="R84" s="24">
        <f t="shared" si="23"/>
        <v>0.89</v>
      </c>
      <c r="S84" s="24">
        <f>VLOOKUP(R84,LAI!$E$132:$F$282,2,FALSE)</f>
        <v>3.2102181641660987</v>
      </c>
      <c r="T84" s="32">
        <f t="shared" si="15"/>
        <v>3955.4478615517505</v>
      </c>
    </row>
    <row r="85" spans="1:20" x14ac:dyDescent="0.35">
      <c r="A85" s="23">
        <v>82</v>
      </c>
      <c r="B85" s="30">
        <f>IF(A85&lt;=Calculator!$B$9,'Growth rate'!B84,0)</f>
        <v>25.975999999999946</v>
      </c>
      <c r="C85" s="30">
        <f t="shared" si="16"/>
        <v>25.975999999999946</v>
      </c>
      <c r="D85" s="31">
        <f t="shared" si="17"/>
        <v>47.416593539013945</v>
      </c>
      <c r="E85" s="31">
        <f t="shared" si="18"/>
        <v>51.187447449599944</v>
      </c>
      <c r="F85" s="31">
        <f t="shared" si="12"/>
        <v>0.92633244870631914</v>
      </c>
      <c r="G85" s="24">
        <f t="shared" si="19"/>
        <v>0.93</v>
      </c>
      <c r="H85" s="24">
        <f>VLOOKUP(G85,LAI!$E$132:$F$282,2,FALSE)</f>
        <v>3.3150419981427586</v>
      </c>
      <c r="I85" s="32">
        <f t="shared" si="13"/>
        <v>6821.9080701153234</v>
      </c>
      <c r="J85" s="35"/>
      <c r="L85" s="23">
        <v>82</v>
      </c>
      <c r="M85" s="30">
        <f>IF(L85&lt;=Calculator!$F$9,'Growth rate'!J84,0)</f>
        <v>16.975999999999974</v>
      </c>
      <c r="N85" s="30">
        <f t="shared" si="20"/>
        <v>16.975999999999974</v>
      </c>
      <c r="O85" s="31">
        <f t="shared" si="21"/>
        <v>35.360411011025377</v>
      </c>
      <c r="P85" s="31">
        <f t="shared" si="22"/>
        <v>39.833234649599959</v>
      </c>
      <c r="Q85" s="31">
        <f t="shared" si="14"/>
        <v>0.88771126226829034</v>
      </c>
      <c r="R85" s="24">
        <f t="shared" si="23"/>
        <v>0.89</v>
      </c>
      <c r="S85" s="24">
        <f>VLOOKUP(R85,LAI!$E$132:$F$282,2,FALSE)</f>
        <v>3.2102181641660987</v>
      </c>
      <c r="T85" s="32">
        <f t="shared" si="15"/>
        <v>4000.5120085407339</v>
      </c>
    </row>
    <row r="86" spans="1:20" x14ac:dyDescent="0.35">
      <c r="A86" s="23">
        <v>83</v>
      </c>
      <c r="B86" s="30">
        <f>IF(A86&lt;=Calculator!$B$9,'Growth rate'!B85,0)</f>
        <v>26.111999999999945</v>
      </c>
      <c r="C86" s="30">
        <f t="shared" si="16"/>
        <v>26.111999999999945</v>
      </c>
      <c r="D86" s="31">
        <f t="shared" si="17"/>
        <v>47.587675843614271</v>
      </c>
      <c r="E86" s="31">
        <f t="shared" si="18"/>
        <v>51.318144102399948</v>
      </c>
      <c r="F86" s="31">
        <f t="shared" si="12"/>
        <v>0.9273070309919641</v>
      </c>
      <c r="G86" s="24">
        <f t="shared" si="19"/>
        <v>0.93</v>
      </c>
      <c r="H86" s="24">
        <f>VLOOKUP(G86,LAI!$E$132:$F$282,2,FALSE)</f>
        <v>3.3150419981427586</v>
      </c>
      <c r="I86" s="32">
        <f t="shared" si="13"/>
        <v>6856.7892315937843</v>
      </c>
      <c r="J86" s="35"/>
      <c r="L86" s="23">
        <v>83</v>
      </c>
      <c r="M86" s="30">
        <f>IF(L86&lt;=Calculator!$F$9,'Growth rate'!J85,0)</f>
        <v>17.111999999999973</v>
      </c>
      <c r="N86" s="30">
        <f t="shared" si="20"/>
        <v>17.111999999999973</v>
      </c>
      <c r="O86" s="31">
        <f t="shared" si="21"/>
        <v>35.555549442815966</v>
      </c>
      <c r="P86" s="31">
        <f t="shared" si="22"/>
        <v>40.04447050239996</v>
      </c>
      <c r="Q86" s="31">
        <f t="shared" si="14"/>
        <v>0.88790160031420662</v>
      </c>
      <c r="R86" s="24">
        <f t="shared" si="23"/>
        <v>0.89</v>
      </c>
      <c r="S86" s="24">
        <f>VLOOKUP(R86,LAI!$E$132:$F$282,2,FALSE)</f>
        <v>3.2102181641660987</v>
      </c>
      <c r="T86" s="32">
        <f t="shared" si="15"/>
        <v>4043.0539828324258</v>
      </c>
    </row>
    <row r="87" spans="1:20" x14ac:dyDescent="0.35">
      <c r="A87" s="23">
        <v>84</v>
      </c>
      <c r="B87" s="30">
        <f>IF(A87&lt;=Calculator!$B$9,'Growth rate'!B86,0)</f>
        <v>26.239999999999945</v>
      </c>
      <c r="C87" s="30">
        <f t="shared" si="16"/>
        <v>26.239999999999945</v>
      </c>
      <c r="D87" s="31">
        <f t="shared" si="17"/>
        <v>47.748442076443567</v>
      </c>
      <c r="E87" s="31">
        <f t="shared" si="18"/>
        <v>51.440040959999948</v>
      </c>
      <c r="F87" s="31">
        <f t="shared" si="12"/>
        <v>0.92823491555096183</v>
      </c>
      <c r="G87" s="24">
        <f t="shared" si="19"/>
        <v>0.93</v>
      </c>
      <c r="H87" s="24">
        <f>VLOOKUP(G87,LAI!$E$132:$F$282,2,FALSE)</f>
        <v>3.3150419981427586</v>
      </c>
      <c r="I87" s="32">
        <f t="shared" si="13"/>
        <v>6889.4020138820033</v>
      </c>
      <c r="J87" s="35"/>
      <c r="L87" s="23">
        <v>84</v>
      </c>
      <c r="M87" s="30">
        <f>IF(L87&lt;=Calculator!$F$9,'Growth rate'!J86,0)</f>
        <v>17.239999999999974</v>
      </c>
      <c r="N87" s="30">
        <f t="shared" si="20"/>
        <v>17.239999999999974</v>
      </c>
      <c r="O87" s="31">
        <f t="shared" si="21"/>
        <v>35.738769979090385</v>
      </c>
      <c r="P87" s="31">
        <f t="shared" si="22"/>
        <v>40.242168959999958</v>
      </c>
      <c r="Q87" s="31">
        <f t="shared" si="14"/>
        <v>0.88809253831755752</v>
      </c>
      <c r="R87" s="24">
        <f t="shared" si="23"/>
        <v>0.89</v>
      </c>
      <c r="S87" s="24">
        <f>VLOOKUP(R87,LAI!$E$132:$F$282,2,FALSE)</f>
        <v>3.2102181641660987</v>
      </c>
      <c r="T87" s="32">
        <f t="shared" si="15"/>
        <v>4083.0734212793395</v>
      </c>
    </row>
    <row r="88" spans="1:20" x14ac:dyDescent="0.35">
      <c r="A88" s="23">
        <v>85</v>
      </c>
      <c r="B88" s="30">
        <f>IF(A88&lt;=Calculator!$B$9,'Growth rate'!B87,0)</f>
        <v>26.359999999999946</v>
      </c>
      <c r="C88" s="30">
        <f t="shared" si="16"/>
        <v>26.359999999999946</v>
      </c>
      <c r="D88" s="31">
        <f t="shared" si="17"/>
        <v>47.898939549706633</v>
      </c>
      <c r="E88" s="31">
        <f t="shared" si="18"/>
        <v>51.553340159999955</v>
      </c>
      <c r="F88" s="31">
        <f t="shared" si="12"/>
        <v>0.9291141835048593</v>
      </c>
      <c r="G88" s="24">
        <f t="shared" si="19"/>
        <v>0.93</v>
      </c>
      <c r="H88" s="24">
        <f>VLOOKUP(G88,LAI!$E$132:$F$282,2,FALSE)</f>
        <v>3.3150419981427586</v>
      </c>
      <c r="I88" s="32">
        <f t="shared" si="13"/>
        <v>6919.7839240409003</v>
      </c>
      <c r="J88" s="35"/>
      <c r="L88" s="23">
        <v>85</v>
      </c>
      <c r="M88" s="30">
        <f>IF(L88&lt;=Calculator!$F$9,'Growth rate'!J87,0)</f>
        <v>17.359999999999975</v>
      </c>
      <c r="N88" s="30">
        <f t="shared" si="20"/>
        <v>17.359999999999975</v>
      </c>
      <c r="O88" s="31">
        <f t="shared" si="21"/>
        <v>35.910156227493601</v>
      </c>
      <c r="P88" s="31">
        <f t="shared" si="22"/>
        <v>40.426532159999965</v>
      </c>
      <c r="Q88" s="31">
        <f t="shared" si="14"/>
        <v>0.88828188590029267</v>
      </c>
      <c r="R88" s="24">
        <f t="shared" si="23"/>
        <v>0.89</v>
      </c>
      <c r="S88" s="24">
        <f>VLOOKUP(R88,LAI!$E$132:$F$282,2,FALSE)</f>
        <v>3.2102181641660987</v>
      </c>
      <c r="T88" s="32">
        <f t="shared" si="15"/>
        <v>4120.5710436383661</v>
      </c>
    </row>
    <row r="89" spans="1:20" x14ac:dyDescent="0.35">
      <c r="A89" s="23">
        <v>86</v>
      </c>
      <c r="B89" s="30">
        <f>IF(A89&lt;=Calculator!$B$9,'Growth rate'!B88,0)</f>
        <v>26.471999999999944</v>
      </c>
      <c r="C89" s="30">
        <f t="shared" si="16"/>
        <v>26.471999999999944</v>
      </c>
      <c r="D89" s="31">
        <f t="shared" si="17"/>
        <v>48.039212162198993</v>
      </c>
      <c r="E89" s="31">
        <f t="shared" si="18"/>
        <v>51.658231206399947</v>
      </c>
      <c r="F89" s="31">
        <f t="shared" si="12"/>
        <v>0.92994303212316354</v>
      </c>
      <c r="G89" s="24">
        <f t="shared" si="19"/>
        <v>0.93</v>
      </c>
      <c r="H89" s="24">
        <f>VLOOKUP(G89,LAI!$E$132:$F$282,2,FALSE)</f>
        <v>3.3150419981427586</v>
      </c>
      <c r="I89" s="32">
        <f t="shared" si="13"/>
        <v>6947.9707208183236</v>
      </c>
      <c r="J89" s="35"/>
      <c r="L89" s="23">
        <v>86</v>
      </c>
      <c r="M89" s="30">
        <f>IF(L89&lt;=Calculator!$F$9,'Growth rate'!J88,0)</f>
        <v>17.471999999999973</v>
      </c>
      <c r="N89" s="30">
        <f t="shared" si="20"/>
        <v>17.471999999999973</v>
      </c>
      <c r="O89" s="31">
        <f t="shared" si="21"/>
        <v>36.069785344562852</v>
      </c>
      <c r="P89" s="31">
        <f t="shared" si="22"/>
        <v>40.597749606399965</v>
      </c>
      <c r="Q89" s="31">
        <f t="shared" si="14"/>
        <v>0.88846760459049412</v>
      </c>
      <c r="R89" s="24">
        <f t="shared" si="23"/>
        <v>0.89</v>
      </c>
      <c r="S89" s="24">
        <f>VLOOKUP(R89,LAI!$E$132:$F$282,2,FALSE)</f>
        <v>3.2102181641660987</v>
      </c>
      <c r="T89" s="32">
        <f t="shared" si="15"/>
        <v>4155.5484525769953</v>
      </c>
    </row>
    <row r="90" spans="1:20" x14ac:dyDescent="0.35">
      <c r="A90" s="23">
        <v>87</v>
      </c>
      <c r="B90" s="30">
        <f>IF(A90&lt;=Calculator!$B$9,'Growth rate'!B89,0)</f>
        <v>26.575999999999944</v>
      </c>
      <c r="C90" s="30">
        <f t="shared" si="16"/>
        <v>26.575999999999944</v>
      </c>
      <c r="D90" s="31">
        <f t="shared" si="17"/>
        <v>48.169300493487334</v>
      </c>
      <c r="E90" s="31">
        <f t="shared" si="18"/>
        <v>51.754890969599955</v>
      </c>
      <c r="F90" s="31">
        <f t="shared" si="12"/>
        <v>0.93071977529198657</v>
      </c>
      <c r="G90" s="24">
        <f t="shared" si="19"/>
        <v>0.93</v>
      </c>
      <c r="H90" s="24">
        <f>VLOOKUP(G90,LAI!$E$132:$F$282,2,FALSE)</f>
        <v>3.3150419981427586</v>
      </c>
      <c r="I90" s="32">
        <f t="shared" si="13"/>
        <v>6973.9962934127152</v>
      </c>
      <c r="J90" s="35"/>
      <c r="L90" s="23">
        <v>87</v>
      </c>
      <c r="M90" s="30">
        <f>IF(L90&lt;=Calculator!$F$9,'Growth rate'!J89,0)</f>
        <v>17.575999999999972</v>
      </c>
      <c r="N90" s="30">
        <f t="shared" si="20"/>
        <v>17.575999999999972</v>
      </c>
      <c r="O90" s="31">
        <f t="shared" si="21"/>
        <v>36.21772829673835</v>
      </c>
      <c r="P90" s="31">
        <f t="shared" si="22"/>
        <v>40.755998169599962</v>
      </c>
      <c r="Q90" s="31">
        <f t="shared" si="14"/>
        <v>0.88864780457648751</v>
      </c>
      <c r="R90" s="24">
        <f t="shared" si="23"/>
        <v>0.89</v>
      </c>
      <c r="S90" s="24">
        <f>VLOOKUP(R90,LAI!$E$132:$F$282,2,FALSE)</f>
        <v>3.2102181641660987</v>
      </c>
      <c r="T90" s="32">
        <f t="shared" si="15"/>
        <v>4188.0079483622912</v>
      </c>
    </row>
    <row r="91" spans="1:20" x14ac:dyDescent="0.35">
      <c r="A91" s="23">
        <v>88</v>
      </c>
      <c r="B91" s="30">
        <f>IF(A91&lt;=Calculator!$B$9,'Growth rate'!B90,0)</f>
        <v>26.671999999999944</v>
      </c>
      <c r="C91" s="30">
        <f t="shared" si="16"/>
        <v>26.671999999999944</v>
      </c>
      <c r="D91" s="31">
        <f t="shared" si="17"/>
        <v>48.289241889775305</v>
      </c>
      <c r="E91" s="31">
        <f t="shared" si="18"/>
        <v>51.843483686399956</v>
      </c>
      <c r="F91" s="31">
        <f t="shared" si="12"/>
        <v>0.93144284403949051</v>
      </c>
      <c r="G91" s="24">
        <f t="shared" si="19"/>
        <v>0.93</v>
      </c>
      <c r="H91" s="24">
        <f>VLOOKUP(G91,LAI!$E$132:$F$282,2,FALSE)</f>
        <v>3.3150419981427586</v>
      </c>
      <c r="I91" s="32">
        <f t="shared" si="13"/>
        <v>6997.8925502874881</v>
      </c>
      <c r="J91" s="35"/>
      <c r="L91" s="23">
        <v>88</v>
      </c>
      <c r="M91" s="30">
        <f>IF(L91&lt;=Calculator!$F$9,'Growth rate'!J90,0)</f>
        <v>17.671999999999972</v>
      </c>
      <c r="N91" s="30">
        <f t="shared" si="20"/>
        <v>17.671999999999972</v>
      </c>
      <c r="O91" s="31">
        <f t="shared" si="21"/>
        <v>36.354050095502956</v>
      </c>
      <c r="P91" s="31">
        <f t="shared" si="22"/>
        <v>40.90144208639996</v>
      </c>
      <c r="Q91" s="31">
        <f t="shared" si="14"/>
        <v>0.88882074178971193</v>
      </c>
      <c r="R91" s="24">
        <f t="shared" si="23"/>
        <v>0.89</v>
      </c>
      <c r="S91" s="24">
        <f>VLOOKUP(R91,LAI!$E$132:$F$282,2,FALSE)</f>
        <v>3.2102181641660987</v>
      </c>
      <c r="T91" s="32">
        <f t="shared" si="15"/>
        <v>4217.9523578100379</v>
      </c>
    </row>
    <row r="92" spans="1:20" x14ac:dyDescent="0.35">
      <c r="A92" s="23">
        <v>89</v>
      </c>
      <c r="B92" s="30">
        <f>IF(A92&lt;=Calculator!$B$9,'Growth rate'!B91,0)</f>
        <v>26.759999999999945</v>
      </c>
      <c r="C92" s="30">
        <f t="shared" si="16"/>
        <v>26.759999999999945</v>
      </c>
      <c r="D92" s="31">
        <f t="shared" si="17"/>
        <v>48.399070541919308</v>
      </c>
      <c r="E92" s="31">
        <f t="shared" si="18"/>
        <v>51.924160959999959</v>
      </c>
      <c r="F92" s="31">
        <f t="shared" si="12"/>
        <v>0.93211078709974293</v>
      </c>
      <c r="G92" s="24">
        <f t="shared" si="19"/>
        <v>0.93</v>
      </c>
      <c r="H92" s="24">
        <f>VLOOKUP(G92,LAI!$E$132:$F$282,2,FALSE)</f>
        <v>3.3150419981427586</v>
      </c>
      <c r="I92" s="32">
        <f t="shared" si="13"/>
        <v>7019.6893176290059</v>
      </c>
      <c r="J92" s="35"/>
      <c r="L92" s="23">
        <v>89</v>
      </c>
      <c r="M92" s="30">
        <f>IF(L92&lt;=Calculator!$F$9,'Growth rate'!J91,0)</f>
        <v>17.759999999999973</v>
      </c>
      <c r="N92" s="30">
        <f t="shared" si="20"/>
        <v>17.759999999999973</v>
      </c>
      <c r="O92" s="31">
        <f t="shared" si="21"/>
        <v>36.478810008677385</v>
      </c>
      <c r="P92" s="31">
        <f t="shared" si="22"/>
        <v>41.034232959999969</v>
      </c>
      <c r="Q92" s="31">
        <f t="shared" si="14"/>
        <v>0.88898481529402062</v>
      </c>
      <c r="R92" s="24">
        <f t="shared" si="23"/>
        <v>0.89</v>
      </c>
      <c r="S92" s="24">
        <f>VLOOKUP(R92,LAI!$E$132:$F$282,2,FALSE)</f>
        <v>3.2102181641660987</v>
      </c>
      <c r="T92" s="32">
        <f t="shared" si="15"/>
        <v>4245.3848770997338</v>
      </c>
    </row>
    <row r="93" spans="1:20" x14ac:dyDescent="0.35">
      <c r="A93" s="23">
        <v>90</v>
      </c>
      <c r="B93" s="30">
        <f>IF(A93&lt;=Calculator!$B$9,'Growth rate'!B92,0)</f>
        <v>26.839999999999943</v>
      </c>
      <c r="C93" s="30">
        <f t="shared" si="16"/>
        <v>26.839999999999943</v>
      </c>
      <c r="D93" s="31">
        <f t="shared" si="17"/>
        <v>48.49881755600947</v>
      </c>
      <c r="E93" s="31">
        <f t="shared" si="18"/>
        <v>51.997061759999951</v>
      </c>
      <c r="F93" s="31">
        <f t="shared" si="12"/>
        <v>0.93272227149801001</v>
      </c>
      <c r="G93" s="24">
        <f t="shared" si="19"/>
        <v>0.93</v>
      </c>
      <c r="H93" s="24">
        <f>VLOOKUP(G93,LAI!$E$132:$F$282,2,FALSE)</f>
        <v>3.3150419981427586</v>
      </c>
      <c r="I93" s="32">
        <f t="shared" si="13"/>
        <v>7039.4142470699317</v>
      </c>
      <c r="J93" s="35"/>
      <c r="L93" s="23">
        <v>90</v>
      </c>
      <c r="M93" s="30">
        <f>IF(L93&lt;=Calculator!$F$9,'Growth rate'!J92,0)</f>
        <v>17.839999999999971</v>
      </c>
      <c r="N93" s="30">
        <f t="shared" si="20"/>
        <v>17.839999999999971</v>
      </c>
      <c r="O93" s="31">
        <f t="shared" si="21"/>
        <v>36.592061749645403</v>
      </c>
      <c r="P93" s="31">
        <f t="shared" si="22"/>
        <v>41.154509759999961</v>
      </c>
      <c r="Q93" s="31">
        <f t="shared" si="14"/>
        <v>0.88913856496016341</v>
      </c>
      <c r="R93" s="24">
        <f t="shared" si="23"/>
        <v>0.89</v>
      </c>
      <c r="S93" s="24">
        <f>VLOOKUP(R93,LAI!$E$132:$F$282,2,FALSE)</f>
        <v>3.2102181641660987</v>
      </c>
      <c r="T93" s="32">
        <f t="shared" si="15"/>
        <v>4270.3089280891782</v>
      </c>
    </row>
    <row r="94" spans="1:20" x14ac:dyDescent="0.35">
      <c r="A94" s="23">
        <v>91</v>
      </c>
      <c r="B94" s="30">
        <f>IF(A94&lt;=Calculator!$B$9,'Growth rate'!B93,0)</f>
        <v>26.911999999999942</v>
      </c>
      <c r="C94" s="30">
        <f t="shared" si="16"/>
        <v>26.911999999999942</v>
      </c>
      <c r="D94" s="31">
        <f t="shared" si="17"/>
        <v>48.588511016885889</v>
      </c>
      <c r="E94" s="31">
        <f t="shared" si="18"/>
        <v>52.062312422399955</v>
      </c>
      <c r="F94" s="31">
        <f t="shared" si="12"/>
        <v>0.9332760831418726</v>
      </c>
      <c r="G94" s="24">
        <f t="shared" si="19"/>
        <v>0.93</v>
      </c>
      <c r="H94" s="24">
        <f>VLOOKUP(G94,LAI!$E$132:$F$282,2,FALSE)</f>
        <v>3.3150419981427586</v>
      </c>
      <c r="I94" s="32">
        <f t="shared" si="13"/>
        <v>7057.0927323288788</v>
      </c>
      <c r="J94" s="35"/>
      <c r="L94" s="23">
        <v>91</v>
      </c>
      <c r="M94" s="30">
        <f>IF(L94&lt;=Calculator!$F$9,'Growth rate'!J93,0)</f>
        <v>17.911999999999971</v>
      </c>
      <c r="N94" s="30">
        <f t="shared" si="20"/>
        <v>17.911999999999971</v>
      </c>
      <c r="O94" s="31">
        <f t="shared" si="21"/>
        <v>36.693853646061328</v>
      </c>
      <c r="P94" s="31">
        <f t="shared" si="22"/>
        <v>41.262398822399959</v>
      </c>
      <c r="Q94" s="31">
        <f t="shared" si="14"/>
        <v>0.88928066940551886</v>
      </c>
      <c r="R94" s="24">
        <f t="shared" si="23"/>
        <v>0.89</v>
      </c>
      <c r="S94" s="24">
        <f>VLOOKUP(R94,LAI!$E$132:$F$282,2,FALSE)</f>
        <v>3.2102181641660987</v>
      </c>
      <c r="T94" s="32">
        <f t="shared" si="15"/>
        <v>4292.7280277906893</v>
      </c>
    </row>
    <row r="95" spans="1:20" x14ac:dyDescent="0.35">
      <c r="A95" s="23">
        <v>92</v>
      </c>
      <c r="B95" s="31">
        <f>IF(A95&lt;=Calculator!$B$9,'Growth rate'!B94,0)</f>
        <v>26.975999999999942</v>
      </c>
      <c r="C95" s="30">
        <f t="shared" si="16"/>
        <v>26.975999999999942</v>
      </c>
      <c r="D95" s="31">
        <f t="shared" si="17"/>
        <v>48.668176044917196</v>
      </c>
      <c r="E95" s="31">
        <f t="shared" si="18"/>
        <v>52.12002664959995</v>
      </c>
      <c r="F95" s="31">
        <f t="shared" si="12"/>
        <v>0.93377112740387958</v>
      </c>
      <c r="G95" s="24">
        <f t="shared" si="19"/>
        <v>0.93</v>
      </c>
      <c r="H95" s="24">
        <f>VLOOKUP(G95,LAI!$E$132:$F$282,2,FALSE)</f>
        <v>3.3150419981427586</v>
      </c>
      <c r="I95" s="32">
        <f t="shared" si="13"/>
        <v>7072.7478344463971</v>
      </c>
      <c r="J95" s="35"/>
      <c r="L95" s="23">
        <v>92</v>
      </c>
      <c r="M95" s="30">
        <f>IF(L95&lt;=Calculator!$F$9,'Growth rate'!J94,0)</f>
        <v>17.975999999999971</v>
      </c>
      <c r="N95" s="30">
        <f t="shared" si="20"/>
        <v>17.975999999999971</v>
      </c>
      <c r="O95" s="31">
        <f t="shared" si="21"/>
        <v>36.784228789393204</v>
      </c>
      <c r="P95" s="31">
        <f t="shared" si="22"/>
        <v>41.358013849599956</v>
      </c>
      <c r="Q95" s="31">
        <f t="shared" si="14"/>
        <v>0.8894099441806006</v>
      </c>
      <c r="R95" s="24">
        <f t="shared" si="23"/>
        <v>0.89</v>
      </c>
      <c r="S95" s="24">
        <f>VLOOKUP(R95,LAI!$E$132:$F$282,2,FALSE)</f>
        <v>3.2102181641660987</v>
      </c>
      <c r="T95" s="32">
        <f t="shared" si="15"/>
        <v>4312.6456706990057</v>
      </c>
    </row>
    <row r="96" spans="1:20" x14ac:dyDescent="0.35">
      <c r="A96" s="23">
        <v>93</v>
      </c>
      <c r="B96" s="31">
        <f>IF(A96&lt;=Calculator!$B$9,'Growth rate'!B95,0)</f>
        <v>27.031999999999943</v>
      </c>
      <c r="C96" s="30">
        <f t="shared" si="16"/>
        <v>27.031999999999943</v>
      </c>
      <c r="D96" s="31">
        <f t="shared" si="17"/>
        <v>48.737834846331175</v>
      </c>
      <c r="E96" s="31">
        <f t="shared" si="18"/>
        <v>52.170305510399956</v>
      </c>
      <c r="F96" s="31">
        <f t="shared" si="12"/>
        <v>0.93420642968279088</v>
      </c>
      <c r="G96" s="24">
        <f t="shared" si="19"/>
        <v>0.93</v>
      </c>
      <c r="H96" s="24">
        <f>VLOOKUP(G96,LAI!$E$132:$F$282,2,FALSE)</f>
        <v>3.3150419981427586</v>
      </c>
      <c r="I96" s="32">
        <f t="shared" si="13"/>
        <v>7086.4002153264255</v>
      </c>
      <c r="J96" s="35"/>
      <c r="L96" s="23">
        <v>93</v>
      </c>
      <c r="M96" s="30">
        <f>IF(L96&lt;=Calculator!$F$9,'Growth rate'!J95,0)</f>
        <v>18.031999999999972</v>
      </c>
      <c r="N96" s="30">
        <f t="shared" si="20"/>
        <v>18.031999999999972</v>
      </c>
      <c r="O96" s="31">
        <f t="shared" si="21"/>
        <v>36.863225166477299</v>
      </c>
      <c r="P96" s="31">
        <f t="shared" si="22"/>
        <v>41.441455910399959</v>
      </c>
      <c r="Q96" s="31">
        <f t="shared" si="14"/>
        <v>0.88952534018541252</v>
      </c>
      <c r="R96" s="24">
        <f t="shared" si="23"/>
        <v>0.89</v>
      </c>
      <c r="S96" s="24">
        <f>VLOOKUP(R96,LAI!$E$132:$F$282,2,FALSE)</f>
        <v>3.2102181641660987</v>
      </c>
      <c r="T96" s="32">
        <f t="shared" si="15"/>
        <v>4330.0652236892547</v>
      </c>
    </row>
    <row r="97" spans="1:20" x14ac:dyDescent="0.35">
      <c r="A97" s="23">
        <v>94</v>
      </c>
      <c r="B97" s="31">
        <f>IF(A97&lt;=Calculator!$B$9,'Growth rate'!B96,0)</f>
        <v>27.079999999999941</v>
      </c>
      <c r="C97" s="30">
        <f t="shared" si="16"/>
        <v>27.079999999999941</v>
      </c>
      <c r="D97" s="31">
        <f t="shared" si="17"/>
        <v>48.797506757349844</v>
      </c>
      <c r="E97" s="31">
        <f t="shared" si="18"/>
        <v>52.213237439999943</v>
      </c>
      <c r="F97" s="31">
        <f t="shared" si="12"/>
        <v>0.93458113593175995</v>
      </c>
      <c r="G97" s="24">
        <f t="shared" si="19"/>
        <v>0.93</v>
      </c>
      <c r="H97" s="24">
        <f>VLOOKUP(G97,LAI!$E$132:$F$282,2,FALSE)</f>
        <v>3.3150419981427586</v>
      </c>
      <c r="I97" s="32">
        <f t="shared" si="13"/>
        <v>7098.0680793213442</v>
      </c>
      <c r="J97" s="35"/>
      <c r="L97" s="23">
        <v>94</v>
      </c>
      <c r="M97" s="30">
        <f>IF(L97&lt;=Calculator!$F$9,'Growth rate'!J96,0)</f>
        <v>18.07999999999997</v>
      </c>
      <c r="N97" s="30">
        <f t="shared" si="20"/>
        <v>18.07999999999997</v>
      </c>
      <c r="O97" s="31">
        <f t="shared" si="21"/>
        <v>36.930875774099377</v>
      </c>
      <c r="P97" s="31">
        <f t="shared" si="22"/>
        <v>41.51281343999996</v>
      </c>
      <c r="Q97" s="31">
        <f t="shared" si="14"/>
        <v>0.88962594230036873</v>
      </c>
      <c r="R97" s="24">
        <f t="shared" si="23"/>
        <v>0.89</v>
      </c>
      <c r="S97" s="24">
        <f>VLOOKUP(R97,LAI!$E$132:$F$282,2,FALSE)</f>
        <v>3.2102181641660987</v>
      </c>
      <c r="T97" s="32">
        <f t="shared" si="15"/>
        <v>4344.9898332314115</v>
      </c>
    </row>
    <row r="98" spans="1:20" x14ac:dyDescent="0.35">
      <c r="A98" s="23">
        <v>95</v>
      </c>
      <c r="B98" s="31">
        <f>IF(A98&lt;=Calculator!$B$9,'Growth rate'!B97,0)</f>
        <v>27.119999999999941</v>
      </c>
      <c r="C98" s="30">
        <f t="shared" si="16"/>
        <v>27.119999999999941</v>
      </c>
      <c r="D98" s="31">
        <f t="shared" si="17"/>
        <v>48.847208282348738</v>
      </c>
      <c r="E98" s="31">
        <f t="shared" si="18"/>
        <v>52.248898239999946</v>
      </c>
      <c r="F98" s="31">
        <f t="shared" si="12"/>
        <v>0.93489451314311178</v>
      </c>
      <c r="G98" s="24">
        <f t="shared" si="19"/>
        <v>0.93</v>
      </c>
      <c r="H98" s="24">
        <f>VLOOKUP(G98,LAI!$E$132:$F$282,2,FALSE)</f>
        <v>3.3150419981427586</v>
      </c>
      <c r="I98" s="32">
        <f t="shared" si="13"/>
        <v>7107.767122627999</v>
      </c>
      <c r="J98" s="35"/>
      <c r="L98" s="23">
        <v>95</v>
      </c>
      <c r="M98" s="30">
        <f>IF(L98&lt;=Calculator!$F$9,'Growth rate'!J97,0)</f>
        <v>18.119999999999969</v>
      </c>
      <c r="N98" s="30">
        <f t="shared" si="20"/>
        <v>18.119999999999969</v>
      </c>
      <c r="O98" s="31">
        <f t="shared" si="21"/>
        <v>36.987208717472548</v>
      </c>
      <c r="P98" s="31">
        <f t="shared" si="22"/>
        <v>41.572162239999955</v>
      </c>
      <c r="Q98" s="31">
        <f t="shared" si="14"/>
        <v>0.88971096821815421</v>
      </c>
      <c r="R98" s="24">
        <f t="shared" si="23"/>
        <v>0.89</v>
      </c>
      <c r="S98" s="24">
        <f>VLOOKUP(R98,LAI!$E$132:$F$282,2,FALSE)</f>
        <v>3.2102181641660987</v>
      </c>
      <c r="T98" s="32">
        <f t="shared" si="15"/>
        <v>4357.4223446959249</v>
      </c>
    </row>
    <row r="99" spans="1:20" x14ac:dyDescent="0.35">
      <c r="A99" s="23">
        <v>96</v>
      </c>
      <c r="B99" s="31">
        <f>IF(A99&lt;=Calculator!$B$9,'Growth rate'!B98,0)</f>
        <v>27.151999999999941</v>
      </c>
      <c r="C99" s="30">
        <f t="shared" si="16"/>
        <v>27.151999999999941</v>
      </c>
      <c r="D99" s="31">
        <f t="shared" si="17"/>
        <v>48.886953126227958</v>
      </c>
      <c r="E99" s="31">
        <f t="shared" si="18"/>
        <v>52.277351078399946</v>
      </c>
      <c r="F99" s="31">
        <f t="shared" si="12"/>
        <v>0.93514594978067211</v>
      </c>
      <c r="G99" s="24">
        <f t="shared" si="19"/>
        <v>0.94</v>
      </c>
      <c r="H99" s="24">
        <f>VLOOKUP(G99,LAI!$E$132:$F$282,2,FALSE)</f>
        <v>3.3421079136545861</v>
      </c>
      <c r="I99" s="32">
        <f t="shared" si="13"/>
        <v>7173.6056232822448</v>
      </c>
      <c r="J99" s="35"/>
      <c r="L99" s="23">
        <v>96</v>
      </c>
      <c r="M99" s="30">
        <f>IF(L99&lt;=Calculator!$F$9,'Growth rate'!J98,0)</f>
        <v>18.151999999999969</v>
      </c>
      <c r="N99" s="30">
        <f t="shared" si="20"/>
        <v>18.151999999999969</v>
      </c>
      <c r="O99" s="31">
        <f t="shared" si="21"/>
        <v>37.032247293348185</v>
      </c>
      <c r="P99" s="31">
        <f t="shared" si="22"/>
        <v>41.619565478399949</v>
      </c>
      <c r="Q99" s="31">
        <f t="shared" si="14"/>
        <v>0.88977976746459486</v>
      </c>
      <c r="R99" s="24">
        <f t="shared" si="23"/>
        <v>0.89</v>
      </c>
      <c r="S99" s="24">
        <f>VLOOKUP(R99,LAI!$E$132:$F$282,2,FALSE)</f>
        <v>3.2102181641660987</v>
      </c>
      <c r="T99" s="32">
        <f t="shared" si="15"/>
        <v>4367.3652335533079</v>
      </c>
    </row>
    <row r="100" spans="1:20" x14ac:dyDescent="0.35">
      <c r="A100" s="23">
        <v>97</v>
      </c>
      <c r="B100" s="31">
        <f>IF(A100&lt;=Calculator!$B$9,'Growth rate'!B99,0)</f>
        <v>27.175999999999942</v>
      </c>
      <c r="C100" s="30">
        <f t="shared" si="16"/>
        <v>27.175999999999942</v>
      </c>
      <c r="D100" s="31">
        <f t="shared" si="17"/>
        <v>48.91675222115304</v>
      </c>
      <c r="E100" s="31">
        <f t="shared" si="18"/>
        <v>52.298646489599946</v>
      </c>
      <c r="F100" s="31">
        <f t="shared" si="12"/>
        <v>0.93533495615188766</v>
      </c>
      <c r="G100" s="24">
        <f t="shared" si="19"/>
        <v>0.94</v>
      </c>
      <c r="H100" s="24">
        <f>VLOOKUP(G100,LAI!$E$132:$F$282,2,FALSE)</f>
        <v>3.3421079136545861</v>
      </c>
      <c r="I100" s="32">
        <f t="shared" si="13"/>
        <v>7179.4512138911432</v>
      </c>
      <c r="J100" s="35"/>
      <c r="L100" s="23">
        <v>97</v>
      </c>
      <c r="M100" s="30">
        <f>IF(L100&lt;=Calculator!$F$9,'Growth rate'!J99,0)</f>
        <v>18.17599999999997</v>
      </c>
      <c r="N100" s="30">
        <f t="shared" si="20"/>
        <v>18.17599999999997</v>
      </c>
      <c r="O100" s="31">
        <f t="shared" si="21"/>
        <v>37.066010058373827</v>
      </c>
      <c r="P100" s="31">
        <f t="shared" si="22"/>
        <v>41.655073689599959</v>
      </c>
      <c r="Q100" s="31">
        <f t="shared" si="14"/>
        <v>0.889831820598318</v>
      </c>
      <c r="R100" s="24">
        <f t="shared" si="23"/>
        <v>0.89</v>
      </c>
      <c r="S100" s="24">
        <f>VLOOKUP(R100,LAI!$E$132:$F$282,2,FALSE)</f>
        <v>3.2102181641660987</v>
      </c>
      <c r="T100" s="32">
        <f t="shared" si="15"/>
        <v>4374.8205482986841</v>
      </c>
    </row>
    <row r="101" spans="1:20" x14ac:dyDescent="0.35">
      <c r="A101" s="23">
        <v>98</v>
      </c>
      <c r="B101" s="31">
        <f>IF(A101&lt;=Calculator!$B$9,'Growth rate'!B100,0)</f>
        <v>27.191999999999943</v>
      </c>
      <c r="C101" s="30">
        <f t="shared" si="16"/>
        <v>27.191999999999943</v>
      </c>
      <c r="D101" s="31">
        <f t="shared" si="17"/>
        <v>48.936613747795306</v>
      </c>
      <c r="E101" s="31">
        <f t="shared" si="18"/>
        <v>52.312822374399943</v>
      </c>
      <c r="F101" s="31">
        <f t="shared" si="12"/>
        <v>0.93546116471328389</v>
      </c>
      <c r="G101" s="24">
        <f t="shared" si="19"/>
        <v>0.94</v>
      </c>
      <c r="H101" s="24">
        <f>VLOOKUP(G101,LAI!$E$132:$F$282,2,FALSE)</f>
        <v>3.3421079136545861</v>
      </c>
      <c r="I101" s="32">
        <f t="shared" si="13"/>
        <v>7183.3438143143667</v>
      </c>
      <c r="J101" s="35"/>
      <c r="L101" s="23">
        <v>98</v>
      </c>
      <c r="M101" s="30">
        <f>IF(L101&lt;=Calculator!$F$9,'Growth rate'!J100,0)</f>
        <v>18.191999999999972</v>
      </c>
      <c r="N101" s="30">
        <f t="shared" si="20"/>
        <v>18.191999999999972</v>
      </c>
      <c r="O101" s="31">
        <f t="shared" si="21"/>
        <v>37.088510883197181</v>
      </c>
      <c r="P101" s="31">
        <f t="shared" si="22"/>
        <v>41.67872477439996</v>
      </c>
      <c r="Q101" s="31">
        <f t="shared" si="14"/>
        <v>0.88986673858068244</v>
      </c>
      <c r="R101" s="24">
        <f t="shared" si="23"/>
        <v>0.89</v>
      </c>
      <c r="S101" s="24">
        <f>VLOOKUP(R101,LAI!$E$132:$F$282,2,FALSE)</f>
        <v>3.2102181641660987</v>
      </c>
      <c r="T101" s="32">
        <f t="shared" si="15"/>
        <v>4379.7898649604294</v>
      </c>
    </row>
    <row r="102" spans="1:20" x14ac:dyDescent="0.35">
      <c r="A102" s="23">
        <v>99</v>
      </c>
      <c r="B102" s="31">
        <f>IF(A102&lt;=Calculator!$B$9,'Growth rate'!B101,0)</f>
        <v>27.199999999999942</v>
      </c>
      <c r="C102" s="30">
        <f t="shared" si="16"/>
        <v>27.199999999999942</v>
      </c>
      <c r="D102" s="31">
        <f t="shared" si="17"/>
        <v>48.946543151173508</v>
      </c>
      <c r="E102" s="31">
        <f t="shared" si="18"/>
        <v>52.319903999999951</v>
      </c>
      <c r="F102" s="31">
        <f t="shared" si="12"/>
        <v>0.93552433030407611</v>
      </c>
      <c r="G102" s="24">
        <f t="shared" si="19"/>
        <v>0.94</v>
      </c>
      <c r="H102" s="24">
        <f>VLOOKUP(G102,LAI!$E$132:$F$282,2,FALSE)</f>
        <v>3.3421079136545861</v>
      </c>
      <c r="I102" s="32">
        <f t="shared" si="13"/>
        <v>7185.288775120458</v>
      </c>
      <c r="J102" s="35"/>
      <c r="L102" s="23">
        <v>99</v>
      </c>
      <c r="M102" s="30">
        <f>IF(L102&lt;=Calculator!$F$9,'Growth rate'!J101,0)</f>
        <v>18.199999999999971</v>
      </c>
      <c r="N102" s="30">
        <f t="shared" si="20"/>
        <v>18.199999999999971</v>
      </c>
      <c r="O102" s="31">
        <f t="shared" si="21"/>
        <v>37.099758992708203</v>
      </c>
      <c r="P102" s="31">
        <f t="shared" si="22"/>
        <v>41.69054399999996</v>
      </c>
      <c r="Q102" s="31">
        <f t="shared" si="14"/>
        <v>0.88988426230917583</v>
      </c>
      <c r="R102" s="24">
        <f t="shared" si="23"/>
        <v>0.89</v>
      </c>
      <c r="S102" s="24">
        <f>VLOOKUP(R102,LAI!$E$132:$F$282,2,FALSE)</f>
        <v>3.2102181641660987</v>
      </c>
      <c r="T102" s="32">
        <f t="shared" si="15"/>
        <v>4382.274253080267</v>
      </c>
    </row>
    <row r="103" spans="1:20" x14ac:dyDescent="0.35">
      <c r="A103" s="23">
        <v>100</v>
      </c>
      <c r="B103" s="31">
        <f>IF(A103&lt;=Calculator!$B$9,'Growth rate'!B102,0)</f>
        <v>27.199999999999942</v>
      </c>
      <c r="C103" s="30">
        <f t="shared" si="16"/>
        <v>27.199999999999942</v>
      </c>
      <c r="D103" s="31">
        <f t="shared" si="17"/>
        <v>48.946543151173508</v>
      </c>
      <c r="E103" s="31">
        <f t="shared" si="18"/>
        <v>52.319903999999951</v>
      </c>
      <c r="F103" s="31">
        <f t="shared" si="12"/>
        <v>0.93552433030407611</v>
      </c>
      <c r="G103" s="24">
        <f t="shared" si="19"/>
        <v>0.94</v>
      </c>
      <c r="H103" s="24">
        <f>VLOOKUP(G103,LAI!$E$132:$F$282,2,FALSE)</f>
        <v>3.3421079136545861</v>
      </c>
      <c r="I103" s="32">
        <f t="shared" si="13"/>
        <v>7185.288775120458</v>
      </c>
      <c r="J103" s="35"/>
      <c r="L103" s="23">
        <v>100</v>
      </c>
      <c r="M103" s="30">
        <f>IF(L103&lt;=Calculator!$F$9,'Growth rate'!J102,0)</f>
        <v>18.199999999999971</v>
      </c>
      <c r="N103" s="30">
        <f t="shared" si="20"/>
        <v>18.199999999999971</v>
      </c>
      <c r="O103" s="31">
        <f t="shared" si="21"/>
        <v>37.099758992708203</v>
      </c>
      <c r="P103" s="31">
        <f t="shared" si="22"/>
        <v>41.69054399999996</v>
      </c>
      <c r="Q103" s="31">
        <f t="shared" si="14"/>
        <v>0.88988426230917583</v>
      </c>
      <c r="R103" s="24">
        <f t="shared" si="23"/>
        <v>0.89</v>
      </c>
      <c r="S103" s="24">
        <f>VLOOKUP(R103,LAI!$E$132:$F$282,2,FALSE)</f>
        <v>3.2102181641660987</v>
      </c>
      <c r="T103" s="32">
        <f t="shared" si="15"/>
        <v>4382.274253080267</v>
      </c>
    </row>
    <row r="104" spans="1:20" x14ac:dyDescent="0.35">
      <c r="A104" s="23">
        <f t="shared" ref="A104:A167" si="24">A103+1</f>
        <v>101</v>
      </c>
      <c r="B104" s="30">
        <f>IF(A104&lt;=Calculator!$B$9,'Growth rate'!B103,0)</f>
        <v>0</v>
      </c>
      <c r="C104" s="30">
        <f t="shared" si="16"/>
        <v>0</v>
      </c>
      <c r="D104" s="31">
        <f t="shared" si="17"/>
        <v>0</v>
      </c>
      <c r="E104" s="31">
        <f t="shared" si="18"/>
        <v>0</v>
      </c>
      <c r="F104" s="31">
        <f t="shared" si="12"/>
        <v>0</v>
      </c>
      <c r="G104" s="24">
        <f t="shared" si="19"/>
        <v>0.5</v>
      </c>
      <c r="H104" s="24">
        <f>VLOOKUP(G104,LAI!$E$132:$F$282,2,FALSE)</f>
        <v>2.6069733117608935</v>
      </c>
      <c r="I104" s="32">
        <f t="shared" si="13"/>
        <v>0</v>
      </c>
      <c r="J104" s="35"/>
      <c r="L104" s="23">
        <v>101</v>
      </c>
      <c r="M104" s="30">
        <f>IF(L104&lt;=Calculator!$F$9,'Growth rate'!J103,0)</f>
        <v>0</v>
      </c>
      <c r="N104" s="30">
        <f t="shared" si="20"/>
        <v>0</v>
      </c>
      <c r="O104" s="31">
        <f t="shared" si="21"/>
        <v>0</v>
      </c>
      <c r="P104" s="31">
        <f t="shared" si="22"/>
        <v>0</v>
      </c>
      <c r="Q104" s="31">
        <f t="shared" si="14"/>
        <v>0</v>
      </c>
      <c r="R104" s="24">
        <f t="shared" si="23"/>
        <v>0.5</v>
      </c>
      <c r="S104" s="24">
        <f>VLOOKUP(R104,LAI!$E$132:$F$282,2,FALSE)</f>
        <v>2.6069733117608935</v>
      </c>
      <c r="T104" s="32">
        <f t="shared" si="15"/>
        <v>0</v>
      </c>
    </row>
    <row r="105" spans="1:20" x14ac:dyDescent="0.35">
      <c r="A105" s="23">
        <f t="shared" si="24"/>
        <v>102</v>
      </c>
      <c r="B105" s="30">
        <f>IF(A105&lt;=Calculator!$B$9,'Growth rate'!B104,0)</f>
        <v>0</v>
      </c>
      <c r="C105" s="30">
        <f t="shared" si="16"/>
        <v>0</v>
      </c>
      <c r="D105" s="31">
        <f t="shared" si="17"/>
        <v>0</v>
      </c>
      <c r="E105" s="31">
        <f t="shared" si="18"/>
        <v>0</v>
      </c>
      <c r="F105" s="31">
        <f t="shared" si="12"/>
        <v>0</v>
      </c>
      <c r="G105" s="24">
        <f t="shared" si="19"/>
        <v>0.5</v>
      </c>
      <c r="H105" s="24">
        <f>VLOOKUP(G105,LAI!$E$132:$F$282,2,FALSE)</f>
        <v>2.6069733117608935</v>
      </c>
      <c r="I105" s="32">
        <f t="shared" si="13"/>
        <v>0</v>
      </c>
      <c r="J105" s="35"/>
      <c r="L105" s="23">
        <v>102</v>
      </c>
      <c r="M105" s="30">
        <f>IF(L105&lt;=Calculator!$F$9,'Growth rate'!J104,0)</f>
        <v>0</v>
      </c>
      <c r="N105" s="30">
        <f t="shared" si="20"/>
        <v>0</v>
      </c>
      <c r="O105" s="31">
        <f t="shared" si="21"/>
        <v>0</v>
      </c>
      <c r="P105" s="31">
        <f t="shared" si="22"/>
        <v>0</v>
      </c>
      <c r="Q105" s="31">
        <f t="shared" si="14"/>
        <v>0</v>
      </c>
      <c r="R105" s="24">
        <f t="shared" si="23"/>
        <v>0.5</v>
      </c>
      <c r="S105" s="24">
        <f>VLOOKUP(R105,LAI!$E$132:$F$282,2,FALSE)</f>
        <v>2.6069733117608935</v>
      </c>
      <c r="T105" s="32">
        <f t="shared" si="15"/>
        <v>0</v>
      </c>
    </row>
    <row r="106" spans="1:20" x14ac:dyDescent="0.35">
      <c r="A106" s="23">
        <f t="shared" si="24"/>
        <v>103</v>
      </c>
      <c r="B106" s="30">
        <f>IF(A106&lt;=Calculator!$B$9,'Growth rate'!B105,0)</f>
        <v>0</v>
      </c>
      <c r="C106" s="30">
        <f t="shared" si="16"/>
        <v>0</v>
      </c>
      <c r="D106" s="31">
        <f t="shared" si="17"/>
        <v>0</v>
      </c>
      <c r="E106" s="31">
        <f t="shared" si="18"/>
        <v>0</v>
      </c>
      <c r="F106" s="31">
        <f t="shared" si="12"/>
        <v>0</v>
      </c>
      <c r="G106" s="24">
        <f t="shared" si="19"/>
        <v>0.5</v>
      </c>
      <c r="H106" s="24">
        <f>VLOOKUP(G106,LAI!$E$132:$F$282,2,FALSE)</f>
        <v>2.6069733117608935</v>
      </c>
      <c r="I106" s="32">
        <f t="shared" si="13"/>
        <v>0</v>
      </c>
      <c r="J106" s="35"/>
      <c r="L106" s="23">
        <v>103</v>
      </c>
      <c r="M106" s="30">
        <f>IF(L106&lt;=Calculator!$F$9,'Growth rate'!J105,0)</f>
        <v>0</v>
      </c>
      <c r="N106" s="30">
        <f t="shared" si="20"/>
        <v>0</v>
      </c>
      <c r="O106" s="31">
        <f t="shared" si="21"/>
        <v>0</v>
      </c>
      <c r="P106" s="31">
        <f t="shared" si="22"/>
        <v>0</v>
      </c>
      <c r="Q106" s="31">
        <f t="shared" si="14"/>
        <v>0</v>
      </c>
      <c r="R106" s="24">
        <f t="shared" si="23"/>
        <v>0.5</v>
      </c>
      <c r="S106" s="24">
        <f>VLOOKUP(R106,LAI!$E$132:$F$282,2,FALSE)</f>
        <v>2.6069733117608935</v>
      </c>
      <c r="T106" s="32">
        <f t="shared" si="15"/>
        <v>0</v>
      </c>
    </row>
    <row r="107" spans="1:20" x14ac:dyDescent="0.35">
      <c r="A107" s="23">
        <f t="shared" si="24"/>
        <v>104</v>
      </c>
      <c r="B107" s="30">
        <f>IF(A107&lt;=Calculator!$B$9,'Growth rate'!B106,0)</f>
        <v>0</v>
      </c>
      <c r="C107" s="30">
        <f t="shared" si="16"/>
        <v>0</v>
      </c>
      <c r="D107" s="31">
        <f t="shared" si="17"/>
        <v>0</v>
      </c>
      <c r="E107" s="31">
        <f t="shared" si="18"/>
        <v>0</v>
      </c>
      <c r="F107" s="31">
        <f t="shared" si="12"/>
        <v>0</v>
      </c>
      <c r="G107" s="24">
        <f t="shared" si="19"/>
        <v>0.5</v>
      </c>
      <c r="H107" s="24">
        <f>VLOOKUP(G107,LAI!$E$132:$F$282,2,FALSE)</f>
        <v>2.6069733117608935</v>
      </c>
      <c r="I107" s="32">
        <f t="shared" si="13"/>
        <v>0</v>
      </c>
      <c r="J107" s="35"/>
      <c r="L107" s="23">
        <v>104</v>
      </c>
      <c r="M107" s="30">
        <f>IF(L107&lt;=Calculator!$F$9,'Growth rate'!J106,0)</f>
        <v>0</v>
      </c>
      <c r="N107" s="30">
        <f t="shared" si="20"/>
        <v>0</v>
      </c>
      <c r="O107" s="31">
        <f t="shared" si="21"/>
        <v>0</v>
      </c>
      <c r="P107" s="31">
        <f t="shared" si="22"/>
        <v>0</v>
      </c>
      <c r="Q107" s="31">
        <f t="shared" si="14"/>
        <v>0</v>
      </c>
      <c r="R107" s="24">
        <f t="shared" si="23"/>
        <v>0.5</v>
      </c>
      <c r="S107" s="24">
        <f>VLOOKUP(R107,LAI!$E$132:$F$282,2,FALSE)</f>
        <v>2.6069733117608935</v>
      </c>
      <c r="T107" s="32">
        <f t="shared" si="15"/>
        <v>0</v>
      </c>
    </row>
    <row r="108" spans="1:20" x14ac:dyDescent="0.35">
      <c r="A108" s="23">
        <f t="shared" si="24"/>
        <v>105</v>
      </c>
      <c r="B108" s="30">
        <f>IF(A108&lt;=Calculator!$B$9,'Growth rate'!B107,0)</f>
        <v>0</v>
      </c>
      <c r="C108" s="30">
        <f t="shared" si="16"/>
        <v>0</v>
      </c>
      <c r="D108" s="31">
        <f t="shared" si="17"/>
        <v>0</v>
      </c>
      <c r="E108" s="31">
        <f t="shared" si="18"/>
        <v>0</v>
      </c>
      <c r="F108" s="31">
        <f t="shared" si="12"/>
        <v>0</v>
      </c>
      <c r="G108" s="24">
        <f t="shared" si="19"/>
        <v>0.5</v>
      </c>
      <c r="H108" s="24">
        <f>VLOOKUP(G108,LAI!$E$132:$F$282,2,FALSE)</f>
        <v>2.6069733117608935</v>
      </c>
      <c r="I108" s="32">
        <f t="shared" si="13"/>
        <v>0</v>
      </c>
      <c r="J108" s="35"/>
      <c r="L108" s="23">
        <v>105</v>
      </c>
      <c r="M108" s="30">
        <f>IF(L108&lt;=Calculator!$F$9,'Growth rate'!J107,0)</f>
        <v>0</v>
      </c>
      <c r="N108" s="30">
        <f t="shared" si="20"/>
        <v>0</v>
      </c>
      <c r="O108" s="31">
        <f t="shared" si="21"/>
        <v>0</v>
      </c>
      <c r="P108" s="31">
        <f t="shared" si="22"/>
        <v>0</v>
      </c>
      <c r="Q108" s="31">
        <f t="shared" si="14"/>
        <v>0</v>
      </c>
      <c r="R108" s="24">
        <f t="shared" si="23"/>
        <v>0.5</v>
      </c>
      <c r="S108" s="24">
        <f>VLOOKUP(R108,LAI!$E$132:$F$282,2,FALSE)</f>
        <v>2.6069733117608935</v>
      </c>
      <c r="T108" s="32">
        <f t="shared" si="15"/>
        <v>0</v>
      </c>
    </row>
    <row r="109" spans="1:20" x14ac:dyDescent="0.35">
      <c r="A109" s="23">
        <f t="shared" si="24"/>
        <v>106</v>
      </c>
      <c r="B109" s="30">
        <f>IF(A109&lt;=Calculator!$B$9,'Growth rate'!B108,0)</f>
        <v>0</v>
      </c>
      <c r="C109" s="30">
        <f t="shared" si="16"/>
        <v>0</v>
      </c>
      <c r="D109" s="31">
        <f t="shared" si="17"/>
        <v>0</v>
      </c>
      <c r="E109" s="31">
        <f t="shared" si="18"/>
        <v>0</v>
      </c>
      <c r="F109" s="31">
        <f t="shared" si="12"/>
        <v>0</v>
      </c>
      <c r="G109" s="24">
        <f t="shared" si="19"/>
        <v>0.5</v>
      </c>
      <c r="H109" s="24">
        <f>VLOOKUP(G109,LAI!$E$132:$F$282,2,FALSE)</f>
        <v>2.6069733117608935</v>
      </c>
      <c r="I109" s="32">
        <f t="shared" si="13"/>
        <v>0</v>
      </c>
      <c r="J109" s="35"/>
      <c r="L109" s="23">
        <v>106</v>
      </c>
      <c r="M109" s="30">
        <f>IF(L109&lt;=Calculator!$F$9,'Growth rate'!J108,0)</f>
        <v>0</v>
      </c>
      <c r="N109" s="30">
        <f t="shared" si="20"/>
        <v>0</v>
      </c>
      <c r="O109" s="31">
        <f t="shared" si="21"/>
        <v>0</v>
      </c>
      <c r="P109" s="31">
        <f t="shared" si="22"/>
        <v>0</v>
      </c>
      <c r="Q109" s="31">
        <f t="shared" si="14"/>
        <v>0</v>
      </c>
      <c r="R109" s="24">
        <f t="shared" si="23"/>
        <v>0.5</v>
      </c>
      <c r="S109" s="24">
        <f>VLOOKUP(R109,LAI!$E$132:$F$282,2,FALSE)</f>
        <v>2.6069733117608935</v>
      </c>
      <c r="T109" s="32">
        <f t="shared" si="15"/>
        <v>0</v>
      </c>
    </row>
    <row r="110" spans="1:20" x14ac:dyDescent="0.35">
      <c r="A110" s="23">
        <f t="shared" si="24"/>
        <v>107</v>
      </c>
      <c r="B110" s="30">
        <f>IF(A110&lt;=Calculator!$B$9,'Growth rate'!B109,0)</f>
        <v>0</v>
      </c>
      <c r="C110" s="30">
        <f t="shared" si="16"/>
        <v>0</v>
      </c>
      <c r="D110" s="31">
        <f t="shared" si="17"/>
        <v>0</v>
      </c>
      <c r="E110" s="31">
        <f t="shared" si="18"/>
        <v>0</v>
      </c>
      <c r="F110" s="31">
        <f t="shared" si="12"/>
        <v>0</v>
      </c>
      <c r="G110" s="24">
        <f t="shared" si="19"/>
        <v>0.5</v>
      </c>
      <c r="H110" s="24">
        <f>VLOOKUP(G110,LAI!$E$132:$F$282,2,FALSE)</f>
        <v>2.6069733117608935</v>
      </c>
      <c r="I110" s="32">
        <f t="shared" si="13"/>
        <v>0</v>
      </c>
      <c r="J110" s="35"/>
      <c r="L110" s="23">
        <v>107</v>
      </c>
      <c r="M110" s="30">
        <f>IF(L110&lt;=Calculator!$F$9,'Growth rate'!J109,0)</f>
        <v>0</v>
      </c>
      <c r="N110" s="30">
        <f t="shared" si="20"/>
        <v>0</v>
      </c>
      <c r="O110" s="31">
        <f t="shared" si="21"/>
        <v>0</v>
      </c>
      <c r="P110" s="31">
        <f t="shared" si="22"/>
        <v>0</v>
      </c>
      <c r="Q110" s="31">
        <f t="shared" si="14"/>
        <v>0</v>
      </c>
      <c r="R110" s="24">
        <f t="shared" si="23"/>
        <v>0.5</v>
      </c>
      <c r="S110" s="24">
        <f>VLOOKUP(R110,LAI!$E$132:$F$282,2,FALSE)</f>
        <v>2.6069733117608935</v>
      </c>
      <c r="T110" s="32">
        <f t="shared" si="15"/>
        <v>0</v>
      </c>
    </row>
    <row r="111" spans="1:20" x14ac:dyDescent="0.35">
      <c r="A111" s="23">
        <f t="shared" si="24"/>
        <v>108</v>
      </c>
      <c r="B111" s="30">
        <f>IF(A111&lt;=Calculator!$B$9,'Growth rate'!B110,0)</f>
        <v>0</v>
      </c>
      <c r="C111" s="30">
        <f t="shared" si="16"/>
        <v>0</v>
      </c>
      <c r="D111" s="31">
        <f t="shared" si="17"/>
        <v>0</v>
      </c>
      <c r="E111" s="31">
        <f t="shared" si="18"/>
        <v>0</v>
      </c>
      <c r="F111" s="31">
        <f t="shared" si="12"/>
        <v>0</v>
      </c>
      <c r="G111" s="24">
        <f t="shared" si="19"/>
        <v>0.5</v>
      </c>
      <c r="H111" s="24">
        <f>VLOOKUP(G111,LAI!$E$132:$F$282,2,FALSE)</f>
        <v>2.6069733117608935</v>
      </c>
      <c r="I111" s="32">
        <f t="shared" si="13"/>
        <v>0</v>
      </c>
      <c r="J111" s="35"/>
      <c r="L111" s="23">
        <v>108</v>
      </c>
      <c r="M111" s="30">
        <f>IF(L111&lt;=Calculator!$F$9,'Growth rate'!J110,0)</f>
        <v>0</v>
      </c>
      <c r="N111" s="30">
        <f t="shared" si="20"/>
        <v>0</v>
      </c>
      <c r="O111" s="31">
        <f t="shared" si="21"/>
        <v>0</v>
      </c>
      <c r="P111" s="31">
        <f t="shared" si="22"/>
        <v>0</v>
      </c>
      <c r="Q111" s="31">
        <f t="shared" si="14"/>
        <v>0</v>
      </c>
      <c r="R111" s="24">
        <f t="shared" si="23"/>
        <v>0.5</v>
      </c>
      <c r="S111" s="24">
        <f>VLOOKUP(R111,LAI!$E$132:$F$282,2,FALSE)</f>
        <v>2.6069733117608935</v>
      </c>
      <c r="T111" s="32">
        <f t="shared" si="15"/>
        <v>0</v>
      </c>
    </row>
    <row r="112" spans="1:20" x14ac:dyDescent="0.35">
      <c r="A112" s="23">
        <f t="shared" si="24"/>
        <v>109</v>
      </c>
      <c r="B112" s="30">
        <f>IF(A112&lt;=Calculator!$B$9,'Growth rate'!B111,0)</f>
        <v>0</v>
      </c>
      <c r="C112" s="30">
        <f t="shared" si="16"/>
        <v>0</v>
      </c>
      <c r="D112" s="31">
        <f t="shared" si="17"/>
        <v>0</v>
      </c>
      <c r="E112" s="31">
        <f t="shared" si="18"/>
        <v>0</v>
      </c>
      <c r="F112" s="31">
        <f t="shared" si="12"/>
        <v>0</v>
      </c>
      <c r="G112" s="24">
        <f t="shared" si="19"/>
        <v>0.5</v>
      </c>
      <c r="H112" s="24">
        <f>VLOOKUP(G112,LAI!$E$132:$F$282,2,FALSE)</f>
        <v>2.6069733117608935</v>
      </c>
      <c r="I112" s="32">
        <f t="shared" si="13"/>
        <v>0</v>
      </c>
      <c r="J112" s="35"/>
      <c r="L112" s="23">
        <v>109</v>
      </c>
      <c r="M112" s="30">
        <f>IF(L112&lt;=Calculator!$F$9,'Growth rate'!J111,0)</f>
        <v>0</v>
      </c>
      <c r="N112" s="30">
        <f t="shared" si="20"/>
        <v>0</v>
      </c>
      <c r="O112" s="31">
        <f t="shared" si="21"/>
        <v>0</v>
      </c>
      <c r="P112" s="31">
        <f t="shared" si="22"/>
        <v>0</v>
      </c>
      <c r="Q112" s="31">
        <f t="shared" si="14"/>
        <v>0</v>
      </c>
      <c r="R112" s="24">
        <f t="shared" si="23"/>
        <v>0.5</v>
      </c>
      <c r="S112" s="24">
        <f>VLOOKUP(R112,LAI!$E$132:$F$282,2,FALSE)</f>
        <v>2.6069733117608935</v>
      </c>
      <c r="T112" s="32">
        <f t="shared" si="15"/>
        <v>0</v>
      </c>
    </row>
    <row r="113" spans="1:20" x14ac:dyDescent="0.35">
      <c r="A113" s="23">
        <f t="shared" si="24"/>
        <v>110</v>
      </c>
      <c r="B113" s="30">
        <f>IF(A113&lt;=Calculator!$B$9,'Growth rate'!B112,0)</f>
        <v>0</v>
      </c>
      <c r="C113" s="30">
        <f t="shared" si="16"/>
        <v>0</v>
      </c>
      <c r="D113" s="31">
        <f t="shared" si="17"/>
        <v>0</v>
      </c>
      <c r="E113" s="31">
        <f t="shared" si="18"/>
        <v>0</v>
      </c>
      <c r="F113" s="31">
        <f t="shared" si="12"/>
        <v>0</v>
      </c>
      <c r="G113" s="24">
        <f t="shared" si="19"/>
        <v>0.5</v>
      </c>
      <c r="H113" s="24">
        <f>VLOOKUP(G113,LAI!$E$132:$F$282,2,FALSE)</f>
        <v>2.6069733117608935</v>
      </c>
      <c r="I113" s="32">
        <f t="shared" si="13"/>
        <v>0</v>
      </c>
      <c r="J113" s="35"/>
      <c r="L113" s="23">
        <v>110</v>
      </c>
      <c r="M113" s="30">
        <f>IF(L113&lt;=Calculator!$F$9,'Growth rate'!J112,0)</f>
        <v>0</v>
      </c>
      <c r="N113" s="30">
        <f t="shared" si="20"/>
        <v>0</v>
      </c>
      <c r="O113" s="31">
        <f t="shared" si="21"/>
        <v>0</v>
      </c>
      <c r="P113" s="31">
        <f t="shared" si="22"/>
        <v>0</v>
      </c>
      <c r="Q113" s="31">
        <f t="shared" si="14"/>
        <v>0</v>
      </c>
      <c r="R113" s="24">
        <f t="shared" si="23"/>
        <v>0.5</v>
      </c>
      <c r="S113" s="24">
        <f>VLOOKUP(R113,LAI!$E$132:$F$282,2,FALSE)</f>
        <v>2.6069733117608935</v>
      </c>
      <c r="T113" s="32">
        <f t="shared" si="15"/>
        <v>0</v>
      </c>
    </row>
    <row r="114" spans="1:20" x14ac:dyDescent="0.35">
      <c r="A114" s="23">
        <f t="shared" si="24"/>
        <v>111</v>
      </c>
      <c r="B114" s="30">
        <f>IF(A114&lt;=Calculator!$B$9,'Growth rate'!B113,0)</f>
        <v>0</v>
      </c>
      <c r="C114" s="30">
        <f t="shared" si="16"/>
        <v>0</v>
      </c>
      <c r="D114" s="31">
        <f t="shared" si="17"/>
        <v>0</v>
      </c>
      <c r="E114" s="31">
        <f t="shared" si="18"/>
        <v>0</v>
      </c>
      <c r="F114" s="31">
        <f t="shared" si="12"/>
        <v>0</v>
      </c>
      <c r="G114" s="24">
        <f t="shared" si="19"/>
        <v>0.5</v>
      </c>
      <c r="H114" s="24">
        <f>VLOOKUP(G114,LAI!$E$132:$F$282,2,FALSE)</f>
        <v>2.6069733117608935</v>
      </c>
      <c r="I114" s="32">
        <f t="shared" si="13"/>
        <v>0</v>
      </c>
      <c r="J114" s="35"/>
      <c r="L114" s="23">
        <v>111</v>
      </c>
      <c r="M114" s="30">
        <f>IF(L114&lt;=Calculator!$F$9,'Growth rate'!J113,0)</f>
        <v>0</v>
      </c>
      <c r="N114" s="30">
        <f t="shared" si="20"/>
        <v>0</v>
      </c>
      <c r="O114" s="31">
        <f t="shared" si="21"/>
        <v>0</v>
      </c>
      <c r="P114" s="31">
        <f t="shared" si="22"/>
        <v>0</v>
      </c>
      <c r="Q114" s="31">
        <f t="shared" si="14"/>
        <v>0</v>
      </c>
      <c r="R114" s="24">
        <f t="shared" si="23"/>
        <v>0.5</v>
      </c>
      <c r="S114" s="24">
        <f>VLOOKUP(R114,LAI!$E$132:$F$282,2,FALSE)</f>
        <v>2.6069733117608935</v>
      </c>
      <c r="T114" s="32">
        <f t="shared" si="15"/>
        <v>0</v>
      </c>
    </row>
    <row r="115" spans="1:20" x14ac:dyDescent="0.35">
      <c r="A115" s="23">
        <f t="shared" si="24"/>
        <v>112</v>
      </c>
      <c r="B115" s="30">
        <f>IF(A115&lt;=Calculator!$B$9,'Growth rate'!B114,0)</f>
        <v>0</v>
      </c>
      <c r="C115" s="30">
        <f t="shared" si="16"/>
        <v>0</v>
      </c>
      <c r="D115" s="31">
        <f t="shared" si="17"/>
        <v>0</v>
      </c>
      <c r="E115" s="31">
        <f t="shared" si="18"/>
        <v>0</v>
      </c>
      <c r="F115" s="31">
        <f t="shared" si="12"/>
        <v>0</v>
      </c>
      <c r="G115" s="24">
        <f t="shared" si="19"/>
        <v>0.5</v>
      </c>
      <c r="H115" s="24">
        <f>VLOOKUP(G115,LAI!$E$132:$F$282,2,FALSE)</f>
        <v>2.6069733117608935</v>
      </c>
      <c r="I115" s="32">
        <f t="shared" si="13"/>
        <v>0</v>
      </c>
      <c r="J115" s="35"/>
      <c r="L115" s="23">
        <v>112</v>
      </c>
      <c r="M115" s="30">
        <f>IF(L115&lt;=Calculator!$F$9,'Growth rate'!J114,0)</f>
        <v>0</v>
      </c>
      <c r="N115" s="30">
        <f t="shared" si="20"/>
        <v>0</v>
      </c>
      <c r="O115" s="31">
        <f t="shared" si="21"/>
        <v>0</v>
      </c>
      <c r="P115" s="31">
        <f t="shared" si="22"/>
        <v>0</v>
      </c>
      <c r="Q115" s="31">
        <f t="shared" si="14"/>
        <v>0</v>
      </c>
      <c r="R115" s="24">
        <f t="shared" si="23"/>
        <v>0.5</v>
      </c>
      <c r="S115" s="24">
        <f>VLOOKUP(R115,LAI!$E$132:$F$282,2,FALSE)</f>
        <v>2.6069733117608935</v>
      </c>
      <c r="T115" s="32">
        <f t="shared" si="15"/>
        <v>0</v>
      </c>
    </row>
    <row r="116" spans="1:20" x14ac:dyDescent="0.35">
      <c r="A116" s="23">
        <f t="shared" si="24"/>
        <v>113</v>
      </c>
      <c r="B116" s="30">
        <f>IF(A116&lt;=Calculator!$B$9,'Growth rate'!B115,0)</f>
        <v>0</v>
      </c>
      <c r="C116" s="30">
        <f t="shared" si="16"/>
        <v>0</v>
      </c>
      <c r="D116" s="31">
        <f t="shared" si="17"/>
        <v>0</v>
      </c>
      <c r="E116" s="31">
        <f t="shared" si="18"/>
        <v>0</v>
      </c>
      <c r="F116" s="31">
        <f t="shared" si="12"/>
        <v>0</v>
      </c>
      <c r="G116" s="24">
        <f t="shared" si="19"/>
        <v>0.5</v>
      </c>
      <c r="H116" s="24">
        <f>VLOOKUP(G116,LAI!$E$132:$F$282,2,FALSE)</f>
        <v>2.6069733117608935</v>
      </c>
      <c r="I116" s="32">
        <f t="shared" si="13"/>
        <v>0</v>
      </c>
      <c r="J116" s="35"/>
      <c r="L116" s="23">
        <v>113</v>
      </c>
      <c r="M116" s="30">
        <f>IF(L116&lt;=Calculator!$F$9,'Growth rate'!J115,0)</f>
        <v>0</v>
      </c>
      <c r="N116" s="30">
        <f t="shared" si="20"/>
        <v>0</v>
      </c>
      <c r="O116" s="31">
        <f t="shared" si="21"/>
        <v>0</v>
      </c>
      <c r="P116" s="31">
        <f t="shared" si="22"/>
        <v>0</v>
      </c>
      <c r="Q116" s="31">
        <f t="shared" si="14"/>
        <v>0</v>
      </c>
      <c r="R116" s="24">
        <f t="shared" si="23"/>
        <v>0.5</v>
      </c>
      <c r="S116" s="24">
        <f>VLOOKUP(R116,LAI!$E$132:$F$282,2,FALSE)</f>
        <v>2.6069733117608935</v>
      </c>
      <c r="T116" s="32">
        <f t="shared" si="15"/>
        <v>0</v>
      </c>
    </row>
    <row r="117" spans="1:20" x14ac:dyDescent="0.35">
      <c r="A117" s="23">
        <f t="shared" si="24"/>
        <v>114</v>
      </c>
      <c r="B117" s="30">
        <f>IF(A117&lt;=Calculator!$B$9,'Growth rate'!B116,0)</f>
        <v>0</v>
      </c>
      <c r="C117" s="30">
        <f t="shared" si="16"/>
        <v>0</v>
      </c>
      <c r="D117" s="31">
        <f t="shared" si="17"/>
        <v>0</v>
      </c>
      <c r="E117" s="31">
        <f t="shared" si="18"/>
        <v>0</v>
      </c>
      <c r="F117" s="31">
        <f t="shared" si="12"/>
        <v>0</v>
      </c>
      <c r="G117" s="24">
        <f t="shared" si="19"/>
        <v>0.5</v>
      </c>
      <c r="H117" s="24">
        <f>VLOOKUP(G117,LAI!$E$132:$F$282,2,FALSE)</f>
        <v>2.6069733117608935</v>
      </c>
      <c r="I117" s="32">
        <f t="shared" si="13"/>
        <v>0</v>
      </c>
      <c r="J117" s="35"/>
      <c r="L117" s="23">
        <v>114</v>
      </c>
      <c r="M117" s="30">
        <f>IF(L117&lt;=Calculator!$F$9,'Growth rate'!J116,0)</f>
        <v>0</v>
      </c>
      <c r="N117" s="30">
        <f t="shared" si="20"/>
        <v>0</v>
      </c>
      <c r="O117" s="31">
        <f t="shared" si="21"/>
        <v>0</v>
      </c>
      <c r="P117" s="31">
        <f t="shared" si="22"/>
        <v>0</v>
      </c>
      <c r="Q117" s="31">
        <f t="shared" si="14"/>
        <v>0</v>
      </c>
      <c r="R117" s="24">
        <f t="shared" si="23"/>
        <v>0.5</v>
      </c>
      <c r="S117" s="24">
        <f>VLOOKUP(R117,LAI!$E$132:$F$282,2,FALSE)</f>
        <v>2.6069733117608935</v>
      </c>
      <c r="T117" s="32">
        <f t="shared" si="15"/>
        <v>0</v>
      </c>
    </row>
    <row r="118" spans="1:20" x14ac:dyDescent="0.35">
      <c r="A118" s="23">
        <f t="shared" si="24"/>
        <v>115</v>
      </c>
      <c r="B118" s="30">
        <f>IF(A118&lt;=Calculator!$B$9,'Growth rate'!B117,0)</f>
        <v>0</v>
      </c>
      <c r="C118" s="30">
        <f t="shared" si="16"/>
        <v>0</v>
      </c>
      <c r="D118" s="31">
        <f t="shared" si="17"/>
        <v>0</v>
      </c>
      <c r="E118" s="31">
        <f t="shared" si="18"/>
        <v>0</v>
      </c>
      <c r="F118" s="31">
        <f t="shared" si="12"/>
        <v>0</v>
      </c>
      <c r="G118" s="24">
        <f t="shared" si="19"/>
        <v>0.5</v>
      </c>
      <c r="H118" s="24">
        <f>VLOOKUP(G118,LAI!$E$132:$F$282,2,FALSE)</f>
        <v>2.6069733117608935</v>
      </c>
      <c r="I118" s="32">
        <f t="shared" si="13"/>
        <v>0</v>
      </c>
      <c r="J118" s="35"/>
      <c r="L118" s="23">
        <v>115</v>
      </c>
      <c r="M118" s="30">
        <f>IF(L118&lt;=Calculator!$F$9,'Growth rate'!J117,0)</f>
        <v>0</v>
      </c>
      <c r="N118" s="30">
        <f t="shared" si="20"/>
        <v>0</v>
      </c>
      <c r="O118" s="31">
        <f t="shared" si="21"/>
        <v>0</v>
      </c>
      <c r="P118" s="31">
        <f t="shared" si="22"/>
        <v>0</v>
      </c>
      <c r="Q118" s="31">
        <f t="shared" si="14"/>
        <v>0</v>
      </c>
      <c r="R118" s="24">
        <f t="shared" si="23"/>
        <v>0.5</v>
      </c>
      <c r="S118" s="24">
        <f>VLOOKUP(R118,LAI!$E$132:$F$282,2,FALSE)</f>
        <v>2.6069733117608935</v>
      </c>
      <c r="T118" s="32">
        <f t="shared" si="15"/>
        <v>0</v>
      </c>
    </row>
    <row r="119" spans="1:20" x14ac:dyDescent="0.35">
      <c r="A119" s="23">
        <f t="shared" si="24"/>
        <v>116</v>
      </c>
      <c r="B119" s="30">
        <f>IF(A119&lt;=Calculator!$B$9,'Growth rate'!B118,0)</f>
        <v>0</v>
      </c>
      <c r="C119" s="30">
        <f t="shared" si="16"/>
        <v>0</v>
      </c>
      <c r="D119" s="31">
        <f t="shared" si="17"/>
        <v>0</v>
      </c>
      <c r="E119" s="31">
        <f t="shared" si="18"/>
        <v>0</v>
      </c>
      <c r="F119" s="31">
        <f t="shared" si="12"/>
        <v>0</v>
      </c>
      <c r="G119" s="24">
        <f t="shared" si="19"/>
        <v>0.5</v>
      </c>
      <c r="H119" s="24">
        <f>VLOOKUP(G119,LAI!$E$132:$F$282,2,FALSE)</f>
        <v>2.6069733117608935</v>
      </c>
      <c r="I119" s="32">
        <f t="shared" si="13"/>
        <v>0</v>
      </c>
      <c r="J119" s="35"/>
      <c r="L119" s="23">
        <v>116</v>
      </c>
      <c r="M119" s="30">
        <f>IF(L119&lt;=Calculator!$F$9,'Growth rate'!J118,0)</f>
        <v>0</v>
      </c>
      <c r="N119" s="30">
        <f t="shared" si="20"/>
        <v>0</v>
      </c>
      <c r="O119" s="31">
        <f t="shared" si="21"/>
        <v>0</v>
      </c>
      <c r="P119" s="31">
        <f t="shared" si="22"/>
        <v>0</v>
      </c>
      <c r="Q119" s="31">
        <f t="shared" si="14"/>
        <v>0</v>
      </c>
      <c r="R119" s="24">
        <f t="shared" si="23"/>
        <v>0.5</v>
      </c>
      <c r="S119" s="24">
        <f>VLOOKUP(R119,LAI!$E$132:$F$282,2,FALSE)</f>
        <v>2.6069733117608935</v>
      </c>
      <c r="T119" s="32">
        <f t="shared" si="15"/>
        <v>0</v>
      </c>
    </row>
    <row r="120" spans="1:20" x14ac:dyDescent="0.35">
      <c r="A120" s="23">
        <f t="shared" si="24"/>
        <v>117</v>
      </c>
      <c r="B120" s="30">
        <f>IF(A120&lt;=Calculator!$B$9,'Growth rate'!B119,0)</f>
        <v>0</v>
      </c>
      <c r="C120" s="30">
        <f t="shared" si="16"/>
        <v>0</v>
      </c>
      <c r="D120" s="31">
        <f t="shared" si="17"/>
        <v>0</v>
      </c>
      <c r="E120" s="31">
        <f t="shared" si="18"/>
        <v>0</v>
      </c>
      <c r="F120" s="31">
        <f t="shared" si="12"/>
        <v>0</v>
      </c>
      <c r="G120" s="24">
        <f t="shared" si="19"/>
        <v>0.5</v>
      </c>
      <c r="H120" s="24">
        <f>VLOOKUP(G120,LAI!$E$132:$F$282,2,FALSE)</f>
        <v>2.6069733117608935</v>
      </c>
      <c r="I120" s="32">
        <f t="shared" si="13"/>
        <v>0</v>
      </c>
      <c r="J120" s="35"/>
      <c r="L120" s="23">
        <v>117</v>
      </c>
      <c r="M120" s="30">
        <f>IF(L120&lt;=Calculator!$F$9,'Growth rate'!J119,0)</f>
        <v>0</v>
      </c>
      <c r="N120" s="30">
        <f t="shared" si="20"/>
        <v>0</v>
      </c>
      <c r="O120" s="31">
        <f t="shared" si="21"/>
        <v>0</v>
      </c>
      <c r="P120" s="31">
        <f t="shared" si="22"/>
        <v>0</v>
      </c>
      <c r="Q120" s="31">
        <f t="shared" si="14"/>
        <v>0</v>
      </c>
      <c r="R120" s="24">
        <f t="shared" si="23"/>
        <v>0.5</v>
      </c>
      <c r="S120" s="24">
        <f>VLOOKUP(R120,LAI!$E$132:$F$282,2,FALSE)</f>
        <v>2.6069733117608935</v>
      </c>
      <c r="T120" s="32">
        <f t="shared" si="15"/>
        <v>0</v>
      </c>
    </row>
    <row r="121" spans="1:20" x14ac:dyDescent="0.35">
      <c r="A121" s="23">
        <f t="shared" si="24"/>
        <v>118</v>
      </c>
      <c r="B121" s="30">
        <f>IF(A121&lt;=Calculator!$B$9,'Growth rate'!B120,0)</f>
        <v>0</v>
      </c>
      <c r="C121" s="30">
        <f t="shared" si="16"/>
        <v>0</v>
      </c>
      <c r="D121" s="31">
        <f t="shared" si="17"/>
        <v>0</v>
      </c>
      <c r="E121" s="31">
        <f t="shared" si="18"/>
        <v>0</v>
      </c>
      <c r="F121" s="31">
        <f t="shared" si="12"/>
        <v>0</v>
      </c>
      <c r="G121" s="24">
        <f t="shared" si="19"/>
        <v>0.5</v>
      </c>
      <c r="H121" s="24">
        <f>VLOOKUP(G121,LAI!$E$132:$F$282,2,FALSE)</f>
        <v>2.6069733117608935</v>
      </c>
      <c r="I121" s="32">
        <f t="shared" si="13"/>
        <v>0</v>
      </c>
      <c r="J121" s="35"/>
      <c r="L121" s="23">
        <v>118</v>
      </c>
      <c r="M121" s="30">
        <f>IF(L121&lt;=Calculator!$F$9,'Growth rate'!J120,0)</f>
        <v>0</v>
      </c>
      <c r="N121" s="30">
        <f t="shared" si="20"/>
        <v>0</v>
      </c>
      <c r="O121" s="31">
        <f t="shared" si="21"/>
        <v>0</v>
      </c>
      <c r="P121" s="31">
        <f t="shared" si="22"/>
        <v>0</v>
      </c>
      <c r="Q121" s="31">
        <f t="shared" si="14"/>
        <v>0</v>
      </c>
      <c r="R121" s="24">
        <f t="shared" si="23"/>
        <v>0.5</v>
      </c>
      <c r="S121" s="24">
        <f>VLOOKUP(R121,LAI!$E$132:$F$282,2,FALSE)</f>
        <v>2.6069733117608935</v>
      </c>
      <c r="T121" s="32">
        <f t="shared" si="15"/>
        <v>0</v>
      </c>
    </row>
    <row r="122" spans="1:20" x14ac:dyDescent="0.35">
      <c r="A122" s="23">
        <f t="shared" si="24"/>
        <v>119</v>
      </c>
      <c r="B122" s="30">
        <f>IF(A122&lt;=Calculator!$B$9,'Growth rate'!B121,0)</f>
        <v>0</v>
      </c>
      <c r="C122" s="30">
        <f t="shared" si="16"/>
        <v>0</v>
      </c>
      <c r="D122" s="31">
        <f t="shared" si="17"/>
        <v>0</v>
      </c>
      <c r="E122" s="31">
        <f t="shared" si="18"/>
        <v>0</v>
      </c>
      <c r="F122" s="31">
        <f t="shared" si="12"/>
        <v>0</v>
      </c>
      <c r="G122" s="24">
        <f t="shared" si="19"/>
        <v>0.5</v>
      </c>
      <c r="H122" s="24">
        <f>VLOOKUP(G122,LAI!$E$132:$F$282,2,FALSE)</f>
        <v>2.6069733117608935</v>
      </c>
      <c r="I122" s="32">
        <f t="shared" si="13"/>
        <v>0</v>
      </c>
      <c r="J122" s="35"/>
      <c r="L122" s="23">
        <v>119</v>
      </c>
      <c r="M122" s="30">
        <f>IF(L122&lt;=Calculator!$F$9,'Growth rate'!J121,0)</f>
        <v>0</v>
      </c>
      <c r="N122" s="30">
        <f t="shared" si="20"/>
        <v>0</v>
      </c>
      <c r="O122" s="31">
        <f t="shared" si="21"/>
        <v>0</v>
      </c>
      <c r="P122" s="31">
        <f t="shared" si="22"/>
        <v>0</v>
      </c>
      <c r="Q122" s="31">
        <f t="shared" si="14"/>
        <v>0</v>
      </c>
      <c r="R122" s="24">
        <f t="shared" si="23"/>
        <v>0.5</v>
      </c>
      <c r="S122" s="24">
        <f>VLOOKUP(R122,LAI!$E$132:$F$282,2,FALSE)</f>
        <v>2.6069733117608935</v>
      </c>
      <c r="T122" s="32">
        <f t="shared" si="15"/>
        <v>0</v>
      </c>
    </row>
    <row r="123" spans="1:20" x14ac:dyDescent="0.35">
      <c r="A123" s="23">
        <f t="shared" si="24"/>
        <v>120</v>
      </c>
      <c r="B123" s="30">
        <f>IF(A123&lt;=Calculator!$B$9,'Growth rate'!B122,0)</f>
        <v>0</v>
      </c>
      <c r="C123" s="30">
        <f t="shared" si="16"/>
        <v>0</v>
      </c>
      <c r="D123" s="31">
        <f t="shared" si="17"/>
        <v>0</v>
      </c>
      <c r="E123" s="31">
        <f t="shared" si="18"/>
        <v>0</v>
      </c>
      <c r="F123" s="31">
        <f t="shared" si="12"/>
        <v>0</v>
      </c>
      <c r="G123" s="24">
        <f t="shared" si="19"/>
        <v>0.5</v>
      </c>
      <c r="H123" s="24">
        <f>VLOOKUP(G123,LAI!$E$132:$F$282,2,FALSE)</f>
        <v>2.6069733117608935</v>
      </c>
      <c r="I123" s="32">
        <f t="shared" si="13"/>
        <v>0</v>
      </c>
      <c r="J123" s="35"/>
      <c r="L123" s="23">
        <v>120</v>
      </c>
      <c r="M123" s="30">
        <f>IF(L123&lt;=Calculator!$F$9,'Growth rate'!J122,0)</f>
        <v>0</v>
      </c>
      <c r="N123" s="30">
        <f t="shared" si="20"/>
        <v>0</v>
      </c>
      <c r="O123" s="31">
        <f t="shared" si="21"/>
        <v>0</v>
      </c>
      <c r="P123" s="31">
        <f t="shared" si="22"/>
        <v>0</v>
      </c>
      <c r="Q123" s="31">
        <f t="shared" si="14"/>
        <v>0</v>
      </c>
      <c r="R123" s="24">
        <f t="shared" si="23"/>
        <v>0.5</v>
      </c>
      <c r="S123" s="24">
        <f>VLOOKUP(R123,LAI!$E$132:$F$282,2,FALSE)</f>
        <v>2.6069733117608935</v>
      </c>
      <c r="T123" s="32">
        <f t="shared" si="15"/>
        <v>0</v>
      </c>
    </row>
    <row r="124" spans="1:20" x14ac:dyDescent="0.35">
      <c r="A124" s="23">
        <f t="shared" si="24"/>
        <v>121</v>
      </c>
      <c r="B124" s="30">
        <f>IF(A124&lt;=Calculator!$B$9,'Growth rate'!B123,0)</f>
        <v>0</v>
      </c>
      <c r="C124" s="30">
        <f t="shared" si="16"/>
        <v>0</v>
      </c>
      <c r="D124" s="31">
        <f t="shared" si="17"/>
        <v>0</v>
      </c>
      <c r="E124" s="31">
        <f t="shared" si="18"/>
        <v>0</v>
      </c>
      <c r="F124" s="31">
        <f t="shared" si="12"/>
        <v>0</v>
      </c>
      <c r="G124" s="24">
        <f t="shared" si="19"/>
        <v>0.5</v>
      </c>
      <c r="H124" s="24">
        <f>VLOOKUP(G124,LAI!$E$132:$F$282,2,FALSE)</f>
        <v>2.6069733117608935</v>
      </c>
      <c r="I124" s="32">
        <f t="shared" si="13"/>
        <v>0</v>
      </c>
      <c r="J124" s="35"/>
      <c r="L124" s="23">
        <v>121</v>
      </c>
      <c r="M124" s="30">
        <f>IF(L124&lt;=Calculator!$F$9,'Growth rate'!J123,0)</f>
        <v>0</v>
      </c>
      <c r="N124" s="30">
        <f t="shared" si="20"/>
        <v>0</v>
      </c>
      <c r="O124" s="31">
        <f t="shared" si="21"/>
        <v>0</v>
      </c>
      <c r="P124" s="31">
        <f t="shared" si="22"/>
        <v>0</v>
      </c>
      <c r="Q124" s="31">
        <f t="shared" si="14"/>
        <v>0</v>
      </c>
      <c r="R124" s="24">
        <f t="shared" si="23"/>
        <v>0.5</v>
      </c>
      <c r="S124" s="24">
        <f>VLOOKUP(R124,LAI!$E$132:$F$282,2,FALSE)</f>
        <v>2.6069733117608935</v>
      </c>
      <c r="T124" s="32">
        <f t="shared" si="15"/>
        <v>0</v>
      </c>
    </row>
    <row r="125" spans="1:20" x14ac:dyDescent="0.35">
      <c r="A125" s="23">
        <f t="shared" si="24"/>
        <v>122</v>
      </c>
      <c r="B125" s="30">
        <f>IF(A125&lt;=Calculator!$B$9,'Growth rate'!B124,0)</f>
        <v>0</v>
      </c>
      <c r="C125" s="30">
        <f t="shared" si="16"/>
        <v>0</v>
      </c>
      <c r="D125" s="31">
        <f t="shared" si="17"/>
        <v>0</v>
      </c>
      <c r="E125" s="31">
        <f t="shared" si="18"/>
        <v>0</v>
      </c>
      <c r="F125" s="31">
        <f t="shared" si="12"/>
        <v>0</v>
      </c>
      <c r="G125" s="24">
        <f t="shared" si="19"/>
        <v>0.5</v>
      </c>
      <c r="H125" s="24">
        <f>VLOOKUP(G125,LAI!$E$132:$F$282,2,FALSE)</f>
        <v>2.6069733117608935</v>
      </c>
      <c r="I125" s="32">
        <f t="shared" si="13"/>
        <v>0</v>
      </c>
      <c r="J125" s="35"/>
      <c r="L125" s="23">
        <v>122</v>
      </c>
      <c r="M125" s="30">
        <f>IF(L125&lt;=Calculator!$F$9,'Growth rate'!J124,0)</f>
        <v>0</v>
      </c>
      <c r="N125" s="30">
        <f t="shared" si="20"/>
        <v>0</v>
      </c>
      <c r="O125" s="31">
        <f t="shared" si="21"/>
        <v>0</v>
      </c>
      <c r="P125" s="31">
        <f t="shared" si="22"/>
        <v>0</v>
      </c>
      <c r="Q125" s="31">
        <f t="shared" si="14"/>
        <v>0</v>
      </c>
      <c r="R125" s="24">
        <f t="shared" si="23"/>
        <v>0.5</v>
      </c>
      <c r="S125" s="24">
        <f>VLOOKUP(R125,LAI!$E$132:$F$282,2,FALSE)</f>
        <v>2.6069733117608935</v>
      </c>
      <c r="T125" s="32">
        <f t="shared" si="15"/>
        <v>0</v>
      </c>
    </row>
    <row r="126" spans="1:20" x14ac:dyDescent="0.35">
      <c r="A126" s="23">
        <f t="shared" si="24"/>
        <v>123</v>
      </c>
      <c r="B126" s="30">
        <f>IF(A126&lt;=Calculator!$B$9,'Growth rate'!B125,0)</f>
        <v>0</v>
      </c>
      <c r="C126" s="30">
        <f t="shared" si="16"/>
        <v>0</v>
      </c>
      <c r="D126" s="31">
        <f t="shared" si="17"/>
        <v>0</v>
      </c>
      <c r="E126" s="31">
        <f t="shared" si="18"/>
        <v>0</v>
      </c>
      <c r="F126" s="31">
        <f t="shared" si="12"/>
        <v>0</v>
      </c>
      <c r="G126" s="24">
        <f t="shared" si="19"/>
        <v>0.5</v>
      </c>
      <c r="H126" s="24">
        <f>VLOOKUP(G126,LAI!$E$132:$F$282,2,FALSE)</f>
        <v>2.6069733117608935</v>
      </c>
      <c r="I126" s="32">
        <f t="shared" si="13"/>
        <v>0</v>
      </c>
      <c r="J126" s="35"/>
      <c r="L126" s="23">
        <v>123</v>
      </c>
      <c r="M126" s="30">
        <f>IF(L126&lt;=Calculator!$F$9,'Growth rate'!J125,0)</f>
        <v>0</v>
      </c>
      <c r="N126" s="30">
        <f t="shared" si="20"/>
        <v>0</v>
      </c>
      <c r="O126" s="31">
        <f t="shared" si="21"/>
        <v>0</v>
      </c>
      <c r="P126" s="31">
        <f t="shared" si="22"/>
        <v>0</v>
      </c>
      <c r="Q126" s="31">
        <f t="shared" si="14"/>
        <v>0</v>
      </c>
      <c r="R126" s="24">
        <f t="shared" si="23"/>
        <v>0.5</v>
      </c>
      <c r="S126" s="24">
        <f>VLOOKUP(R126,LAI!$E$132:$F$282,2,FALSE)</f>
        <v>2.6069733117608935</v>
      </c>
      <c r="T126" s="32">
        <f t="shared" si="15"/>
        <v>0</v>
      </c>
    </row>
    <row r="127" spans="1:20" x14ac:dyDescent="0.35">
      <c r="A127" s="23">
        <f t="shared" si="24"/>
        <v>124</v>
      </c>
      <c r="B127" s="30">
        <f>IF(A127&lt;=Calculator!$B$9,'Growth rate'!B126,0)</f>
        <v>0</v>
      </c>
      <c r="C127" s="30">
        <f t="shared" si="16"/>
        <v>0</v>
      </c>
      <c r="D127" s="31">
        <f t="shared" si="17"/>
        <v>0</v>
      </c>
      <c r="E127" s="31">
        <f t="shared" si="18"/>
        <v>0</v>
      </c>
      <c r="F127" s="31">
        <f t="shared" si="12"/>
        <v>0</v>
      </c>
      <c r="G127" s="24">
        <f t="shared" si="19"/>
        <v>0.5</v>
      </c>
      <c r="H127" s="24">
        <f>VLOOKUP(G127,LAI!$E$132:$F$282,2,FALSE)</f>
        <v>2.6069733117608935</v>
      </c>
      <c r="I127" s="32">
        <f t="shared" si="13"/>
        <v>0</v>
      </c>
      <c r="J127" s="35"/>
      <c r="L127" s="23">
        <v>124</v>
      </c>
      <c r="M127" s="30">
        <f>IF(L127&lt;=Calculator!$F$9,'Growth rate'!J126,0)</f>
        <v>0</v>
      </c>
      <c r="N127" s="30">
        <f t="shared" si="20"/>
        <v>0</v>
      </c>
      <c r="O127" s="31">
        <f t="shared" si="21"/>
        <v>0</v>
      </c>
      <c r="P127" s="31">
        <f t="shared" si="22"/>
        <v>0</v>
      </c>
      <c r="Q127" s="31">
        <f t="shared" si="14"/>
        <v>0</v>
      </c>
      <c r="R127" s="24">
        <f t="shared" si="23"/>
        <v>0.5</v>
      </c>
      <c r="S127" s="24">
        <f>VLOOKUP(R127,LAI!$E$132:$F$282,2,FALSE)</f>
        <v>2.6069733117608935</v>
      </c>
      <c r="T127" s="32">
        <f t="shared" si="15"/>
        <v>0</v>
      </c>
    </row>
    <row r="128" spans="1:20" x14ac:dyDescent="0.35">
      <c r="A128" s="23">
        <f t="shared" si="24"/>
        <v>125</v>
      </c>
      <c r="B128" s="30">
        <f>IF(A128&lt;=Calculator!$B$9,'Growth rate'!B127,0)</f>
        <v>0</v>
      </c>
      <c r="C128" s="30">
        <f t="shared" si="16"/>
        <v>0</v>
      </c>
      <c r="D128" s="31">
        <f t="shared" si="17"/>
        <v>0</v>
      </c>
      <c r="E128" s="31">
        <f t="shared" si="18"/>
        <v>0</v>
      </c>
      <c r="F128" s="31">
        <f t="shared" si="12"/>
        <v>0</v>
      </c>
      <c r="G128" s="24">
        <f t="shared" si="19"/>
        <v>0.5</v>
      </c>
      <c r="H128" s="24">
        <f>VLOOKUP(G128,LAI!$E$132:$F$282,2,FALSE)</f>
        <v>2.6069733117608935</v>
      </c>
      <c r="I128" s="32">
        <f t="shared" si="13"/>
        <v>0</v>
      </c>
      <c r="J128" s="35"/>
      <c r="L128" s="23">
        <v>125</v>
      </c>
      <c r="M128" s="30">
        <f>IF(L128&lt;=Calculator!$F$9,'Growth rate'!J127,0)</f>
        <v>0</v>
      </c>
      <c r="N128" s="30">
        <f t="shared" si="20"/>
        <v>0</v>
      </c>
      <c r="O128" s="31">
        <f t="shared" si="21"/>
        <v>0</v>
      </c>
      <c r="P128" s="31">
        <f t="shared" si="22"/>
        <v>0</v>
      </c>
      <c r="Q128" s="31">
        <f t="shared" si="14"/>
        <v>0</v>
      </c>
      <c r="R128" s="24">
        <f t="shared" si="23"/>
        <v>0.5</v>
      </c>
      <c r="S128" s="24">
        <f>VLOOKUP(R128,LAI!$E$132:$F$282,2,FALSE)</f>
        <v>2.6069733117608935</v>
      </c>
      <c r="T128" s="32">
        <f t="shared" si="15"/>
        <v>0</v>
      </c>
    </row>
    <row r="129" spans="1:20" x14ac:dyDescent="0.35">
      <c r="A129" s="23">
        <f t="shared" si="24"/>
        <v>126</v>
      </c>
      <c r="B129" s="30">
        <f>IF(A129&lt;=Calculator!$B$9,'Growth rate'!B128,0)</f>
        <v>0</v>
      </c>
      <c r="C129" s="30">
        <f t="shared" si="16"/>
        <v>0</v>
      </c>
      <c r="D129" s="31">
        <f t="shared" si="17"/>
        <v>0</v>
      </c>
      <c r="E129" s="31">
        <f t="shared" si="18"/>
        <v>0</v>
      </c>
      <c r="F129" s="31">
        <f t="shared" si="12"/>
        <v>0</v>
      </c>
      <c r="G129" s="24">
        <f t="shared" si="19"/>
        <v>0.5</v>
      </c>
      <c r="H129" s="24">
        <f>VLOOKUP(G129,LAI!$E$132:$F$282,2,FALSE)</f>
        <v>2.6069733117608935</v>
      </c>
      <c r="I129" s="32">
        <f t="shared" si="13"/>
        <v>0</v>
      </c>
      <c r="J129" s="35"/>
      <c r="L129" s="23">
        <v>126</v>
      </c>
      <c r="M129" s="30">
        <f>IF(L129&lt;=Calculator!$F$9,'Growth rate'!J128,0)</f>
        <v>0</v>
      </c>
      <c r="N129" s="30">
        <f t="shared" si="20"/>
        <v>0</v>
      </c>
      <c r="O129" s="31">
        <f t="shared" si="21"/>
        <v>0</v>
      </c>
      <c r="P129" s="31">
        <f t="shared" si="22"/>
        <v>0</v>
      </c>
      <c r="Q129" s="31">
        <f t="shared" si="14"/>
        <v>0</v>
      </c>
      <c r="R129" s="24">
        <f t="shared" si="23"/>
        <v>0.5</v>
      </c>
      <c r="S129" s="24">
        <f>VLOOKUP(R129,LAI!$E$132:$F$282,2,FALSE)</f>
        <v>2.6069733117608935</v>
      </c>
      <c r="T129" s="32">
        <f t="shared" si="15"/>
        <v>0</v>
      </c>
    </row>
    <row r="130" spans="1:20" x14ac:dyDescent="0.35">
      <c r="A130" s="23">
        <f t="shared" si="24"/>
        <v>127</v>
      </c>
      <c r="B130" s="30">
        <f>IF(A130&lt;=Calculator!$B$9,'Growth rate'!B129,0)</f>
        <v>0</v>
      </c>
      <c r="C130" s="30">
        <f t="shared" si="16"/>
        <v>0</v>
      </c>
      <c r="D130" s="31">
        <f t="shared" si="17"/>
        <v>0</v>
      </c>
      <c r="E130" s="31">
        <f t="shared" si="18"/>
        <v>0</v>
      </c>
      <c r="F130" s="31">
        <f t="shared" si="12"/>
        <v>0</v>
      </c>
      <c r="G130" s="24">
        <f t="shared" si="19"/>
        <v>0.5</v>
      </c>
      <c r="H130" s="24">
        <f>VLOOKUP(G130,LAI!$E$132:$F$282,2,FALSE)</f>
        <v>2.6069733117608935</v>
      </c>
      <c r="I130" s="32">
        <f t="shared" si="13"/>
        <v>0</v>
      </c>
      <c r="J130" s="35"/>
      <c r="L130" s="23">
        <v>127</v>
      </c>
      <c r="M130" s="30">
        <f>IF(L130&lt;=Calculator!$F$9,'Growth rate'!J129,0)</f>
        <v>0</v>
      </c>
      <c r="N130" s="30">
        <f t="shared" si="20"/>
        <v>0</v>
      </c>
      <c r="O130" s="31">
        <f t="shared" si="21"/>
        <v>0</v>
      </c>
      <c r="P130" s="31">
        <f t="shared" si="22"/>
        <v>0</v>
      </c>
      <c r="Q130" s="31">
        <f t="shared" si="14"/>
        <v>0</v>
      </c>
      <c r="R130" s="24">
        <f t="shared" si="23"/>
        <v>0.5</v>
      </c>
      <c r="S130" s="24">
        <f>VLOOKUP(R130,LAI!$E$132:$F$282,2,FALSE)</f>
        <v>2.6069733117608935</v>
      </c>
      <c r="T130" s="32">
        <f t="shared" si="15"/>
        <v>0</v>
      </c>
    </row>
    <row r="131" spans="1:20" x14ac:dyDescent="0.35">
      <c r="A131" s="23">
        <f t="shared" si="24"/>
        <v>128</v>
      </c>
      <c r="B131" s="30">
        <f>IF(A131&lt;=Calculator!$B$9,'Growth rate'!B130,0)</f>
        <v>0</v>
      </c>
      <c r="C131" s="30">
        <f t="shared" si="16"/>
        <v>0</v>
      </c>
      <c r="D131" s="31">
        <f t="shared" si="17"/>
        <v>0</v>
      </c>
      <c r="E131" s="31">
        <f t="shared" si="18"/>
        <v>0</v>
      </c>
      <c r="F131" s="31">
        <f t="shared" si="12"/>
        <v>0</v>
      </c>
      <c r="G131" s="24">
        <f t="shared" si="19"/>
        <v>0.5</v>
      </c>
      <c r="H131" s="24">
        <f>VLOOKUP(G131,LAI!$E$132:$F$282,2,FALSE)</f>
        <v>2.6069733117608935</v>
      </c>
      <c r="I131" s="32">
        <f t="shared" si="13"/>
        <v>0</v>
      </c>
      <c r="J131" s="35"/>
      <c r="L131" s="23">
        <v>128</v>
      </c>
      <c r="M131" s="30">
        <f>IF(L131&lt;=Calculator!$F$9,'Growth rate'!J130,0)</f>
        <v>0</v>
      </c>
      <c r="N131" s="30">
        <f t="shared" si="20"/>
        <v>0</v>
      </c>
      <c r="O131" s="31">
        <f t="shared" si="21"/>
        <v>0</v>
      </c>
      <c r="P131" s="31">
        <f t="shared" si="22"/>
        <v>0</v>
      </c>
      <c r="Q131" s="31">
        <f t="shared" si="14"/>
        <v>0</v>
      </c>
      <c r="R131" s="24">
        <f t="shared" si="23"/>
        <v>0.5</v>
      </c>
      <c r="S131" s="24">
        <f>VLOOKUP(R131,LAI!$E$132:$F$282,2,FALSE)</f>
        <v>2.6069733117608935</v>
      </c>
      <c r="T131" s="32">
        <f t="shared" si="15"/>
        <v>0</v>
      </c>
    </row>
    <row r="132" spans="1:20" x14ac:dyDescent="0.35">
      <c r="A132" s="23">
        <f t="shared" si="24"/>
        <v>129</v>
      </c>
      <c r="B132" s="30">
        <f>IF(A132&lt;=Calculator!$B$9,'Growth rate'!B131,0)</f>
        <v>0</v>
      </c>
      <c r="C132" s="30">
        <f t="shared" si="16"/>
        <v>0</v>
      </c>
      <c r="D132" s="31">
        <f t="shared" si="17"/>
        <v>0</v>
      </c>
      <c r="E132" s="31">
        <f t="shared" si="18"/>
        <v>0</v>
      </c>
      <c r="F132" s="31">
        <f t="shared" ref="F132:F195" si="25">IF(D132&gt;0,IF(E132&gt;0,D132/E132,0),0)</f>
        <v>0</v>
      </c>
      <c r="G132" s="24">
        <f t="shared" si="19"/>
        <v>0.5</v>
      </c>
      <c r="H132" s="24">
        <f>VLOOKUP(G132,LAI!$E$132:$F$282,2,FALSE)</f>
        <v>2.6069733117608935</v>
      </c>
      <c r="I132" s="32">
        <f t="shared" ref="I132:I195" si="26">(((E132/2)^2)*PI())*H132</f>
        <v>0</v>
      </c>
      <c r="J132" s="35"/>
      <c r="L132" s="23">
        <v>129</v>
      </c>
      <c r="M132" s="30">
        <f>IF(L132&lt;=Calculator!$F$9,'Growth rate'!J131,0)</f>
        <v>0</v>
      </c>
      <c r="N132" s="30">
        <f t="shared" si="20"/>
        <v>0</v>
      </c>
      <c r="O132" s="31">
        <f t="shared" si="21"/>
        <v>0</v>
      </c>
      <c r="P132" s="31">
        <f t="shared" si="22"/>
        <v>0</v>
      </c>
      <c r="Q132" s="31">
        <f t="shared" ref="Q132:Q195" si="27">IF(O132&gt;0,IF(P132&gt;0,O132/P132,0),0)</f>
        <v>0</v>
      </c>
      <c r="R132" s="24">
        <f t="shared" si="23"/>
        <v>0.5</v>
      </c>
      <c r="S132" s="24">
        <f>VLOOKUP(R132,LAI!$E$132:$F$282,2,FALSE)</f>
        <v>2.6069733117608935</v>
      </c>
      <c r="T132" s="32">
        <f t="shared" ref="T132:T195" si="28">(((P132/2)^2)*PI())*S132</f>
        <v>0</v>
      </c>
    </row>
    <row r="133" spans="1:20" x14ac:dyDescent="0.35">
      <c r="A133" s="23">
        <f t="shared" si="24"/>
        <v>130</v>
      </c>
      <c r="B133" s="30">
        <f>IF(A133&lt;=Calculator!$B$9,'Growth rate'!B132,0)</f>
        <v>0</v>
      </c>
      <c r="C133" s="30">
        <f t="shared" ref="C133:C196" si="29">IF(B133&lt;=45,B133,45)</f>
        <v>0</v>
      </c>
      <c r="D133" s="31">
        <f t="shared" ref="D133:D196" si="30">IF(C133&gt;0,EXP(1.6125 + (LN(C133) * 0.6897)),0)</f>
        <v>0</v>
      </c>
      <c r="E133" s="31">
        <f t="shared" ref="E133:E196" si="31">IF(C133&gt;0,3.9088+(C133*2.6747)+(C133^2*-0.0329),0)</f>
        <v>0</v>
      </c>
      <c r="F133" s="31">
        <f t="shared" si="25"/>
        <v>0</v>
      </c>
      <c r="G133" s="24">
        <f t="shared" ref="G133:G196" si="32">IF(F133&gt;2,2, IF(F133&lt;0.5,0.5,ROUND(F133,2)))</f>
        <v>0.5</v>
      </c>
      <c r="H133" s="24">
        <f>VLOOKUP(G133,LAI!$E$132:$F$282,2,FALSE)</f>
        <v>2.6069733117608935</v>
      </c>
      <c r="I133" s="32">
        <f t="shared" si="26"/>
        <v>0</v>
      </c>
      <c r="J133" s="35"/>
      <c r="L133" s="23">
        <v>130</v>
      </c>
      <c r="M133" s="30">
        <f>IF(L133&lt;=Calculator!$F$9,'Growth rate'!J132,0)</f>
        <v>0</v>
      </c>
      <c r="N133" s="30">
        <f t="shared" ref="N133:N196" si="33">IF(M133&lt;=45,M133,45)</f>
        <v>0</v>
      </c>
      <c r="O133" s="31">
        <f t="shared" ref="O133:O196" si="34">IF(N133&gt;0,EXP(1.6125 + (LN(N133) * 0.6897)),0)</f>
        <v>0</v>
      </c>
      <c r="P133" s="31">
        <f t="shared" ref="P133:P196" si="35">IF(N133&gt;0,3.9088+(N133*2.6747)+(N133^2*-0.0329),0)</f>
        <v>0</v>
      </c>
      <c r="Q133" s="31">
        <f t="shared" si="27"/>
        <v>0</v>
      </c>
      <c r="R133" s="24">
        <f t="shared" ref="R133:R196" si="36">IF(Q133&gt;2,2, IF(Q133&lt;0.5,0.5,ROUND(Q133,2)))</f>
        <v>0.5</v>
      </c>
      <c r="S133" s="24">
        <f>VLOOKUP(R133,LAI!$E$132:$F$282,2,FALSE)</f>
        <v>2.6069733117608935</v>
      </c>
      <c r="T133" s="32">
        <f t="shared" si="28"/>
        <v>0</v>
      </c>
    </row>
    <row r="134" spans="1:20" x14ac:dyDescent="0.35">
      <c r="A134" s="23">
        <f t="shared" si="24"/>
        <v>131</v>
      </c>
      <c r="B134" s="30">
        <f>IF(A134&lt;=Calculator!$B$9,'Growth rate'!B133,0)</f>
        <v>0</v>
      </c>
      <c r="C134" s="30">
        <f t="shared" si="29"/>
        <v>0</v>
      </c>
      <c r="D134" s="31">
        <f t="shared" si="30"/>
        <v>0</v>
      </c>
      <c r="E134" s="31">
        <f t="shared" si="31"/>
        <v>0</v>
      </c>
      <c r="F134" s="31">
        <f t="shared" si="25"/>
        <v>0</v>
      </c>
      <c r="G134" s="24">
        <f t="shared" si="32"/>
        <v>0.5</v>
      </c>
      <c r="H134" s="24">
        <f>VLOOKUP(G134,LAI!$E$132:$F$282,2,FALSE)</f>
        <v>2.6069733117608935</v>
      </c>
      <c r="I134" s="32">
        <f t="shared" si="26"/>
        <v>0</v>
      </c>
      <c r="J134" s="35"/>
      <c r="L134" s="23">
        <v>131</v>
      </c>
      <c r="M134" s="30">
        <f>IF(L134&lt;=Calculator!$F$9,'Growth rate'!J133,0)</f>
        <v>0</v>
      </c>
      <c r="N134" s="30">
        <f t="shared" si="33"/>
        <v>0</v>
      </c>
      <c r="O134" s="31">
        <f t="shared" si="34"/>
        <v>0</v>
      </c>
      <c r="P134" s="31">
        <f t="shared" si="35"/>
        <v>0</v>
      </c>
      <c r="Q134" s="31">
        <f t="shared" si="27"/>
        <v>0</v>
      </c>
      <c r="R134" s="24">
        <f t="shared" si="36"/>
        <v>0.5</v>
      </c>
      <c r="S134" s="24">
        <f>VLOOKUP(R134,LAI!$E$132:$F$282,2,FALSE)</f>
        <v>2.6069733117608935</v>
      </c>
      <c r="T134" s="32">
        <f t="shared" si="28"/>
        <v>0</v>
      </c>
    </row>
    <row r="135" spans="1:20" x14ac:dyDescent="0.35">
      <c r="A135" s="23">
        <f t="shared" si="24"/>
        <v>132</v>
      </c>
      <c r="B135" s="30">
        <f>IF(A135&lt;=Calculator!$B$9,'Growth rate'!B134,0)</f>
        <v>0</v>
      </c>
      <c r="C135" s="30">
        <f t="shared" si="29"/>
        <v>0</v>
      </c>
      <c r="D135" s="31">
        <f t="shared" si="30"/>
        <v>0</v>
      </c>
      <c r="E135" s="31">
        <f t="shared" si="31"/>
        <v>0</v>
      </c>
      <c r="F135" s="31">
        <f t="shared" si="25"/>
        <v>0</v>
      </c>
      <c r="G135" s="24">
        <f t="shared" si="32"/>
        <v>0.5</v>
      </c>
      <c r="H135" s="24">
        <f>VLOOKUP(G135,LAI!$E$132:$F$282,2,FALSE)</f>
        <v>2.6069733117608935</v>
      </c>
      <c r="I135" s="32">
        <f t="shared" si="26"/>
        <v>0</v>
      </c>
      <c r="J135" s="35"/>
      <c r="L135" s="23">
        <v>132</v>
      </c>
      <c r="M135" s="30">
        <f>IF(L135&lt;=Calculator!$F$9,'Growth rate'!J134,0)</f>
        <v>0</v>
      </c>
      <c r="N135" s="30">
        <f t="shared" si="33"/>
        <v>0</v>
      </c>
      <c r="O135" s="31">
        <f t="shared" si="34"/>
        <v>0</v>
      </c>
      <c r="P135" s="31">
        <f t="shared" si="35"/>
        <v>0</v>
      </c>
      <c r="Q135" s="31">
        <f t="shared" si="27"/>
        <v>0</v>
      </c>
      <c r="R135" s="24">
        <f t="shared" si="36"/>
        <v>0.5</v>
      </c>
      <c r="S135" s="24">
        <f>VLOOKUP(R135,LAI!$E$132:$F$282,2,FALSE)</f>
        <v>2.6069733117608935</v>
      </c>
      <c r="T135" s="32">
        <f t="shared" si="28"/>
        <v>0</v>
      </c>
    </row>
    <row r="136" spans="1:20" x14ac:dyDescent="0.35">
      <c r="A136" s="23">
        <f t="shared" si="24"/>
        <v>133</v>
      </c>
      <c r="B136" s="30">
        <f>IF(A136&lt;=Calculator!$B$9,'Growth rate'!B135,0)</f>
        <v>0</v>
      </c>
      <c r="C136" s="30">
        <f t="shared" si="29"/>
        <v>0</v>
      </c>
      <c r="D136" s="31">
        <f t="shared" si="30"/>
        <v>0</v>
      </c>
      <c r="E136" s="31">
        <f t="shared" si="31"/>
        <v>0</v>
      </c>
      <c r="F136" s="31">
        <f t="shared" si="25"/>
        <v>0</v>
      </c>
      <c r="G136" s="24">
        <f t="shared" si="32"/>
        <v>0.5</v>
      </c>
      <c r="H136" s="24">
        <f>VLOOKUP(G136,LAI!$E$132:$F$282,2,FALSE)</f>
        <v>2.6069733117608935</v>
      </c>
      <c r="I136" s="32">
        <f t="shared" si="26"/>
        <v>0</v>
      </c>
      <c r="J136" s="35"/>
      <c r="L136" s="23">
        <v>133</v>
      </c>
      <c r="M136" s="30">
        <f>IF(L136&lt;=Calculator!$F$9,'Growth rate'!J135,0)</f>
        <v>0</v>
      </c>
      <c r="N136" s="30">
        <f t="shared" si="33"/>
        <v>0</v>
      </c>
      <c r="O136" s="31">
        <f t="shared" si="34"/>
        <v>0</v>
      </c>
      <c r="P136" s="31">
        <f t="shared" si="35"/>
        <v>0</v>
      </c>
      <c r="Q136" s="31">
        <f t="shared" si="27"/>
        <v>0</v>
      </c>
      <c r="R136" s="24">
        <f t="shared" si="36"/>
        <v>0.5</v>
      </c>
      <c r="S136" s="24">
        <f>VLOOKUP(R136,LAI!$E$132:$F$282,2,FALSE)</f>
        <v>2.6069733117608935</v>
      </c>
      <c r="T136" s="32">
        <f t="shared" si="28"/>
        <v>0</v>
      </c>
    </row>
    <row r="137" spans="1:20" x14ac:dyDescent="0.35">
      <c r="A137" s="23">
        <f t="shared" si="24"/>
        <v>134</v>
      </c>
      <c r="B137" s="30">
        <f>IF(A137&lt;=Calculator!$B$9,'Growth rate'!B136,0)</f>
        <v>0</v>
      </c>
      <c r="C137" s="30">
        <f t="shared" si="29"/>
        <v>0</v>
      </c>
      <c r="D137" s="31">
        <f t="shared" si="30"/>
        <v>0</v>
      </c>
      <c r="E137" s="31">
        <f t="shared" si="31"/>
        <v>0</v>
      </c>
      <c r="F137" s="31">
        <f t="shared" si="25"/>
        <v>0</v>
      </c>
      <c r="G137" s="24">
        <f t="shared" si="32"/>
        <v>0.5</v>
      </c>
      <c r="H137" s="24">
        <f>VLOOKUP(G137,LAI!$E$132:$F$282,2,FALSE)</f>
        <v>2.6069733117608935</v>
      </c>
      <c r="I137" s="32">
        <f t="shared" si="26"/>
        <v>0</v>
      </c>
      <c r="J137" s="35"/>
      <c r="L137" s="23">
        <v>134</v>
      </c>
      <c r="M137" s="30">
        <f>IF(L137&lt;=Calculator!$F$9,'Growth rate'!J136,0)</f>
        <v>0</v>
      </c>
      <c r="N137" s="30">
        <f t="shared" si="33"/>
        <v>0</v>
      </c>
      <c r="O137" s="31">
        <f t="shared" si="34"/>
        <v>0</v>
      </c>
      <c r="P137" s="31">
        <f t="shared" si="35"/>
        <v>0</v>
      </c>
      <c r="Q137" s="31">
        <f t="shared" si="27"/>
        <v>0</v>
      </c>
      <c r="R137" s="24">
        <f t="shared" si="36"/>
        <v>0.5</v>
      </c>
      <c r="S137" s="24">
        <f>VLOOKUP(R137,LAI!$E$132:$F$282,2,FALSE)</f>
        <v>2.6069733117608935</v>
      </c>
      <c r="T137" s="32">
        <f t="shared" si="28"/>
        <v>0</v>
      </c>
    </row>
    <row r="138" spans="1:20" x14ac:dyDescent="0.35">
      <c r="A138" s="23">
        <f t="shared" si="24"/>
        <v>135</v>
      </c>
      <c r="B138" s="30">
        <f>IF(A138&lt;=Calculator!$B$9,'Growth rate'!B137,0)</f>
        <v>0</v>
      </c>
      <c r="C138" s="30">
        <f t="shared" si="29"/>
        <v>0</v>
      </c>
      <c r="D138" s="31">
        <f t="shared" si="30"/>
        <v>0</v>
      </c>
      <c r="E138" s="31">
        <f t="shared" si="31"/>
        <v>0</v>
      </c>
      <c r="F138" s="31">
        <f t="shared" si="25"/>
        <v>0</v>
      </c>
      <c r="G138" s="24">
        <f t="shared" si="32"/>
        <v>0.5</v>
      </c>
      <c r="H138" s="24">
        <f>VLOOKUP(G138,LAI!$E$132:$F$282,2,FALSE)</f>
        <v>2.6069733117608935</v>
      </c>
      <c r="I138" s="32">
        <f t="shared" si="26"/>
        <v>0</v>
      </c>
      <c r="J138" s="35"/>
      <c r="L138" s="23">
        <v>135</v>
      </c>
      <c r="M138" s="30">
        <f>IF(L138&lt;=Calculator!$F$9,'Growth rate'!J137,0)</f>
        <v>0</v>
      </c>
      <c r="N138" s="30">
        <f t="shared" si="33"/>
        <v>0</v>
      </c>
      <c r="O138" s="31">
        <f t="shared" si="34"/>
        <v>0</v>
      </c>
      <c r="P138" s="31">
        <f t="shared" si="35"/>
        <v>0</v>
      </c>
      <c r="Q138" s="31">
        <f t="shared" si="27"/>
        <v>0</v>
      </c>
      <c r="R138" s="24">
        <f t="shared" si="36"/>
        <v>0.5</v>
      </c>
      <c r="S138" s="24">
        <f>VLOOKUP(R138,LAI!$E$132:$F$282,2,FALSE)</f>
        <v>2.6069733117608935</v>
      </c>
      <c r="T138" s="32">
        <f t="shared" si="28"/>
        <v>0</v>
      </c>
    </row>
    <row r="139" spans="1:20" x14ac:dyDescent="0.35">
      <c r="A139" s="23">
        <f t="shared" si="24"/>
        <v>136</v>
      </c>
      <c r="B139" s="30">
        <f>IF(A139&lt;=Calculator!$B$9,'Growth rate'!B138,0)</f>
        <v>0</v>
      </c>
      <c r="C139" s="30">
        <f t="shared" si="29"/>
        <v>0</v>
      </c>
      <c r="D139" s="31">
        <f t="shared" si="30"/>
        <v>0</v>
      </c>
      <c r="E139" s="31">
        <f t="shared" si="31"/>
        <v>0</v>
      </c>
      <c r="F139" s="31">
        <f t="shared" si="25"/>
        <v>0</v>
      </c>
      <c r="G139" s="24">
        <f t="shared" si="32"/>
        <v>0.5</v>
      </c>
      <c r="H139" s="24">
        <f>VLOOKUP(G139,LAI!$E$132:$F$282,2,FALSE)</f>
        <v>2.6069733117608935</v>
      </c>
      <c r="I139" s="32">
        <f t="shared" si="26"/>
        <v>0</v>
      </c>
      <c r="J139" s="35"/>
      <c r="L139" s="23">
        <v>136</v>
      </c>
      <c r="M139" s="30">
        <f>IF(L139&lt;=Calculator!$F$9,'Growth rate'!J138,0)</f>
        <v>0</v>
      </c>
      <c r="N139" s="30">
        <f t="shared" si="33"/>
        <v>0</v>
      </c>
      <c r="O139" s="31">
        <f t="shared" si="34"/>
        <v>0</v>
      </c>
      <c r="P139" s="31">
        <f t="shared" si="35"/>
        <v>0</v>
      </c>
      <c r="Q139" s="31">
        <f t="shared" si="27"/>
        <v>0</v>
      </c>
      <c r="R139" s="24">
        <f t="shared" si="36"/>
        <v>0.5</v>
      </c>
      <c r="S139" s="24">
        <f>VLOOKUP(R139,LAI!$E$132:$F$282,2,FALSE)</f>
        <v>2.6069733117608935</v>
      </c>
      <c r="T139" s="32">
        <f t="shared" si="28"/>
        <v>0</v>
      </c>
    </row>
    <row r="140" spans="1:20" x14ac:dyDescent="0.35">
      <c r="A140" s="23">
        <f t="shared" si="24"/>
        <v>137</v>
      </c>
      <c r="B140" s="30">
        <f>IF(A140&lt;=Calculator!$B$9,'Growth rate'!B139,0)</f>
        <v>0</v>
      </c>
      <c r="C140" s="30">
        <f t="shared" si="29"/>
        <v>0</v>
      </c>
      <c r="D140" s="31">
        <f t="shared" si="30"/>
        <v>0</v>
      </c>
      <c r="E140" s="31">
        <f t="shared" si="31"/>
        <v>0</v>
      </c>
      <c r="F140" s="31">
        <f t="shared" si="25"/>
        <v>0</v>
      </c>
      <c r="G140" s="24">
        <f t="shared" si="32"/>
        <v>0.5</v>
      </c>
      <c r="H140" s="24">
        <f>VLOOKUP(G140,LAI!$E$132:$F$282,2,FALSE)</f>
        <v>2.6069733117608935</v>
      </c>
      <c r="I140" s="32">
        <f t="shared" si="26"/>
        <v>0</v>
      </c>
      <c r="J140" s="35"/>
      <c r="L140" s="23">
        <v>137</v>
      </c>
      <c r="M140" s="30">
        <f>IF(L140&lt;=Calculator!$F$9,'Growth rate'!J139,0)</f>
        <v>0</v>
      </c>
      <c r="N140" s="30">
        <f t="shared" si="33"/>
        <v>0</v>
      </c>
      <c r="O140" s="31">
        <f t="shared" si="34"/>
        <v>0</v>
      </c>
      <c r="P140" s="31">
        <f t="shared" si="35"/>
        <v>0</v>
      </c>
      <c r="Q140" s="31">
        <f t="shared" si="27"/>
        <v>0</v>
      </c>
      <c r="R140" s="24">
        <f t="shared" si="36"/>
        <v>0.5</v>
      </c>
      <c r="S140" s="24">
        <f>VLOOKUP(R140,LAI!$E$132:$F$282,2,FALSE)</f>
        <v>2.6069733117608935</v>
      </c>
      <c r="T140" s="32">
        <f t="shared" si="28"/>
        <v>0</v>
      </c>
    </row>
    <row r="141" spans="1:20" x14ac:dyDescent="0.35">
      <c r="A141" s="23">
        <f t="shared" si="24"/>
        <v>138</v>
      </c>
      <c r="B141" s="30">
        <f>IF(A141&lt;=Calculator!$B$9,'Growth rate'!B140,0)</f>
        <v>0</v>
      </c>
      <c r="C141" s="30">
        <f t="shared" si="29"/>
        <v>0</v>
      </c>
      <c r="D141" s="31">
        <f t="shared" si="30"/>
        <v>0</v>
      </c>
      <c r="E141" s="31">
        <f t="shared" si="31"/>
        <v>0</v>
      </c>
      <c r="F141" s="31">
        <f t="shared" si="25"/>
        <v>0</v>
      </c>
      <c r="G141" s="24">
        <f t="shared" si="32"/>
        <v>0.5</v>
      </c>
      <c r="H141" s="24">
        <f>VLOOKUP(G141,LAI!$E$132:$F$282,2,FALSE)</f>
        <v>2.6069733117608935</v>
      </c>
      <c r="I141" s="32">
        <f t="shared" si="26"/>
        <v>0</v>
      </c>
      <c r="J141" s="35"/>
      <c r="L141" s="23">
        <v>138</v>
      </c>
      <c r="M141" s="30">
        <f>IF(L141&lt;=Calculator!$F$9,'Growth rate'!J140,0)</f>
        <v>0</v>
      </c>
      <c r="N141" s="30">
        <f t="shared" si="33"/>
        <v>0</v>
      </c>
      <c r="O141" s="31">
        <f t="shared" si="34"/>
        <v>0</v>
      </c>
      <c r="P141" s="31">
        <f t="shared" si="35"/>
        <v>0</v>
      </c>
      <c r="Q141" s="31">
        <f t="shared" si="27"/>
        <v>0</v>
      </c>
      <c r="R141" s="24">
        <f t="shared" si="36"/>
        <v>0.5</v>
      </c>
      <c r="S141" s="24">
        <f>VLOOKUP(R141,LAI!$E$132:$F$282,2,FALSE)</f>
        <v>2.6069733117608935</v>
      </c>
      <c r="T141" s="32">
        <f t="shared" si="28"/>
        <v>0</v>
      </c>
    </row>
    <row r="142" spans="1:20" x14ac:dyDescent="0.35">
      <c r="A142" s="23">
        <f t="shared" si="24"/>
        <v>139</v>
      </c>
      <c r="B142" s="30">
        <f>IF(A142&lt;=Calculator!$B$9,'Growth rate'!B141,0)</f>
        <v>0</v>
      </c>
      <c r="C142" s="30">
        <f t="shared" si="29"/>
        <v>0</v>
      </c>
      <c r="D142" s="31">
        <f t="shared" si="30"/>
        <v>0</v>
      </c>
      <c r="E142" s="31">
        <f t="shared" si="31"/>
        <v>0</v>
      </c>
      <c r="F142" s="31">
        <f t="shared" si="25"/>
        <v>0</v>
      </c>
      <c r="G142" s="24">
        <f t="shared" si="32"/>
        <v>0.5</v>
      </c>
      <c r="H142" s="24">
        <f>VLOOKUP(G142,LAI!$E$132:$F$282,2,FALSE)</f>
        <v>2.6069733117608935</v>
      </c>
      <c r="I142" s="32">
        <f t="shared" si="26"/>
        <v>0</v>
      </c>
      <c r="J142" s="35"/>
      <c r="L142" s="23">
        <v>139</v>
      </c>
      <c r="M142" s="30">
        <f>IF(L142&lt;=Calculator!$F$9,'Growth rate'!J141,0)</f>
        <v>0</v>
      </c>
      <c r="N142" s="30">
        <f t="shared" si="33"/>
        <v>0</v>
      </c>
      <c r="O142" s="31">
        <f t="shared" si="34"/>
        <v>0</v>
      </c>
      <c r="P142" s="31">
        <f t="shared" si="35"/>
        <v>0</v>
      </c>
      <c r="Q142" s="31">
        <f t="shared" si="27"/>
        <v>0</v>
      </c>
      <c r="R142" s="24">
        <f t="shared" si="36"/>
        <v>0.5</v>
      </c>
      <c r="S142" s="24">
        <f>VLOOKUP(R142,LAI!$E$132:$F$282,2,FALSE)</f>
        <v>2.6069733117608935</v>
      </c>
      <c r="T142" s="32">
        <f t="shared" si="28"/>
        <v>0</v>
      </c>
    </row>
    <row r="143" spans="1:20" x14ac:dyDescent="0.35">
      <c r="A143" s="23">
        <f t="shared" si="24"/>
        <v>140</v>
      </c>
      <c r="B143" s="30">
        <f>IF(A143&lt;=Calculator!$B$9,'Growth rate'!B142,0)</f>
        <v>0</v>
      </c>
      <c r="C143" s="30">
        <f t="shared" si="29"/>
        <v>0</v>
      </c>
      <c r="D143" s="31">
        <f t="shared" si="30"/>
        <v>0</v>
      </c>
      <c r="E143" s="31">
        <f t="shared" si="31"/>
        <v>0</v>
      </c>
      <c r="F143" s="31">
        <f t="shared" si="25"/>
        <v>0</v>
      </c>
      <c r="G143" s="24">
        <f t="shared" si="32"/>
        <v>0.5</v>
      </c>
      <c r="H143" s="24">
        <f>VLOOKUP(G143,LAI!$E$132:$F$282,2,FALSE)</f>
        <v>2.6069733117608935</v>
      </c>
      <c r="I143" s="32">
        <f t="shared" si="26"/>
        <v>0</v>
      </c>
      <c r="J143" s="35"/>
      <c r="L143" s="23">
        <v>140</v>
      </c>
      <c r="M143" s="30">
        <f>IF(L143&lt;=Calculator!$F$9,'Growth rate'!J142,0)</f>
        <v>0</v>
      </c>
      <c r="N143" s="30">
        <f t="shared" si="33"/>
        <v>0</v>
      </c>
      <c r="O143" s="31">
        <f t="shared" si="34"/>
        <v>0</v>
      </c>
      <c r="P143" s="31">
        <f t="shared" si="35"/>
        <v>0</v>
      </c>
      <c r="Q143" s="31">
        <f t="shared" si="27"/>
        <v>0</v>
      </c>
      <c r="R143" s="24">
        <f t="shared" si="36"/>
        <v>0.5</v>
      </c>
      <c r="S143" s="24">
        <f>VLOOKUP(R143,LAI!$E$132:$F$282,2,FALSE)</f>
        <v>2.6069733117608935</v>
      </c>
      <c r="T143" s="32">
        <f t="shared" si="28"/>
        <v>0</v>
      </c>
    </row>
    <row r="144" spans="1:20" x14ac:dyDescent="0.35">
      <c r="A144" s="23">
        <f t="shared" si="24"/>
        <v>141</v>
      </c>
      <c r="B144" s="30">
        <f>IF(A144&lt;=Calculator!$B$9,'Growth rate'!B143,0)</f>
        <v>0</v>
      </c>
      <c r="C144" s="30">
        <f t="shared" si="29"/>
        <v>0</v>
      </c>
      <c r="D144" s="31">
        <f t="shared" si="30"/>
        <v>0</v>
      </c>
      <c r="E144" s="31">
        <f t="shared" si="31"/>
        <v>0</v>
      </c>
      <c r="F144" s="31">
        <f t="shared" si="25"/>
        <v>0</v>
      </c>
      <c r="G144" s="24">
        <f t="shared" si="32"/>
        <v>0.5</v>
      </c>
      <c r="H144" s="24">
        <f>VLOOKUP(G144,LAI!$E$132:$F$282,2,FALSE)</f>
        <v>2.6069733117608935</v>
      </c>
      <c r="I144" s="32">
        <f t="shared" si="26"/>
        <v>0</v>
      </c>
      <c r="J144" s="35"/>
      <c r="L144" s="23">
        <v>141</v>
      </c>
      <c r="M144" s="30">
        <f>IF(L144&lt;=Calculator!$F$9,'Growth rate'!J143,0)</f>
        <v>0</v>
      </c>
      <c r="N144" s="30">
        <f t="shared" si="33"/>
        <v>0</v>
      </c>
      <c r="O144" s="31">
        <f t="shared" si="34"/>
        <v>0</v>
      </c>
      <c r="P144" s="31">
        <f t="shared" si="35"/>
        <v>0</v>
      </c>
      <c r="Q144" s="31">
        <f t="shared" si="27"/>
        <v>0</v>
      </c>
      <c r="R144" s="24">
        <f t="shared" si="36"/>
        <v>0.5</v>
      </c>
      <c r="S144" s="24">
        <f>VLOOKUP(R144,LAI!$E$132:$F$282,2,FALSE)</f>
        <v>2.6069733117608935</v>
      </c>
      <c r="T144" s="32">
        <f t="shared" si="28"/>
        <v>0</v>
      </c>
    </row>
    <row r="145" spans="1:20" x14ac:dyDescent="0.35">
      <c r="A145" s="23">
        <f t="shared" si="24"/>
        <v>142</v>
      </c>
      <c r="B145" s="30">
        <f>IF(A145&lt;=Calculator!$B$9,'Growth rate'!B144,0)</f>
        <v>0</v>
      </c>
      <c r="C145" s="30">
        <f t="shared" si="29"/>
        <v>0</v>
      </c>
      <c r="D145" s="31">
        <f t="shared" si="30"/>
        <v>0</v>
      </c>
      <c r="E145" s="31">
        <f t="shared" si="31"/>
        <v>0</v>
      </c>
      <c r="F145" s="31">
        <f t="shared" si="25"/>
        <v>0</v>
      </c>
      <c r="G145" s="24">
        <f t="shared" si="32"/>
        <v>0.5</v>
      </c>
      <c r="H145" s="24">
        <f>VLOOKUP(G145,LAI!$E$132:$F$282,2,FALSE)</f>
        <v>2.6069733117608935</v>
      </c>
      <c r="I145" s="32">
        <f t="shared" si="26"/>
        <v>0</v>
      </c>
      <c r="J145" s="35"/>
      <c r="L145" s="23">
        <v>142</v>
      </c>
      <c r="M145" s="30">
        <f>IF(L145&lt;=Calculator!$F$9,'Growth rate'!J144,0)</f>
        <v>0</v>
      </c>
      <c r="N145" s="30">
        <f t="shared" si="33"/>
        <v>0</v>
      </c>
      <c r="O145" s="31">
        <f t="shared" si="34"/>
        <v>0</v>
      </c>
      <c r="P145" s="31">
        <f t="shared" si="35"/>
        <v>0</v>
      </c>
      <c r="Q145" s="31">
        <f t="shared" si="27"/>
        <v>0</v>
      </c>
      <c r="R145" s="24">
        <f t="shared" si="36"/>
        <v>0.5</v>
      </c>
      <c r="S145" s="24">
        <f>VLOOKUP(R145,LAI!$E$132:$F$282,2,FALSE)</f>
        <v>2.6069733117608935</v>
      </c>
      <c r="T145" s="32">
        <f t="shared" si="28"/>
        <v>0</v>
      </c>
    </row>
    <row r="146" spans="1:20" x14ac:dyDescent="0.35">
      <c r="A146" s="23">
        <f t="shared" si="24"/>
        <v>143</v>
      </c>
      <c r="B146" s="30">
        <f>IF(A146&lt;=Calculator!$B$9,'Growth rate'!B145,0)</f>
        <v>0</v>
      </c>
      <c r="C146" s="30">
        <f t="shared" si="29"/>
        <v>0</v>
      </c>
      <c r="D146" s="31">
        <f t="shared" si="30"/>
        <v>0</v>
      </c>
      <c r="E146" s="31">
        <f t="shared" si="31"/>
        <v>0</v>
      </c>
      <c r="F146" s="31">
        <f t="shared" si="25"/>
        <v>0</v>
      </c>
      <c r="G146" s="24">
        <f t="shared" si="32"/>
        <v>0.5</v>
      </c>
      <c r="H146" s="24">
        <f>VLOOKUP(G146,LAI!$E$132:$F$282,2,FALSE)</f>
        <v>2.6069733117608935</v>
      </c>
      <c r="I146" s="32">
        <f t="shared" si="26"/>
        <v>0</v>
      </c>
      <c r="J146" s="35"/>
      <c r="L146" s="23">
        <v>143</v>
      </c>
      <c r="M146" s="30">
        <f>IF(L146&lt;=Calculator!$F$9,'Growth rate'!J145,0)</f>
        <v>0</v>
      </c>
      <c r="N146" s="30">
        <f t="shared" si="33"/>
        <v>0</v>
      </c>
      <c r="O146" s="31">
        <f t="shared" si="34"/>
        <v>0</v>
      </c>
      <c r="P146" s="31">
        <f t="shared" si="35"/>
        <v>0</v>
      </c>
      <c r="Q146" s="31">
        <f t="shared" si="27"/>
        <v>0</v>
      </c>
      <c r="R146" s="24">
        <f t="shared" si="36"/>
        <v>0.5</v>
      </c>
      <c r="S146" s="24">
        <f>VLOOKUP(R146,LAI!$E$132:$F$282,2,FALSE)</f>
        <v>2.6069733117608935</v>
      </c>
      <c r="T146" s="32">
        <f t="shared" si="28"/>
        <v>0</v>
      </c>
    </row>
    <row r="147" spans="1:20" x14ac:dyDescent="0.35">
      <c r="A147" s="23">
        <f t="shared" si="24"/>
        <v>144</v>
      </c>
      <c r="B147" s="30">
        <f>IF(A147&lt;=Calculator!$B$9,'Growth rate'!B146,0)</f>
        <v>0</v>
      </c>
      <c r="C147" s="30">
        <f t="shared" si="29"/>
        <v>0</v>
      </c>
      <c r="D147" s="31">
        <f t="shared" si="30"/>
        <v>0</v>
      </c>
      <c r="E147" s="31">
        <f t="shared" si="31"/>
        <v>0</v>
      </c>
      <c r="F147" s="31">
        <f t="shared" si="25"/>
        <v>0</v>
      </c>
      <c r="G147" s="24">
        <f t="shared" si="32"/>
        <v>0.5</v>
      </c>
      <c r="H147" s="24">
        <f>VLOOKUP(G147,LAI!$E$132:$F$282,2,FALSE)</f>
        <v>2.6069733117608935</v>
      </c>
      <c r="I147" s="32">
        <f t="shared" si="26"/>
        <v>0</v>
      </c>
      <c r="J147" s="35"/>
      <c r="L147" s="23">
        <v>144</v>
      </c>
      <c r="M147" s="30">
        <f>IF(L147&lt;=Calculator!$F$9,'Growth rate'!J146,0)</f>
        <v>0</v>
      </c>
      <c r="N147" s="30">
        <f t="shared" si="33"/>
        <v>0</v>
      </c>
      <c r="O147" s="31">
        <f t="shared" si="34"/>
        <v>0</v>
      </c>
      <c r="P147" s="31">
        <f t="shared" si="35"/>
        <v>0</v>
      </c>
      <c r="Q147" s="31">
        <f t="shared" si="27"/>
        <v>0</v>
      </c>
      <c r="R147" s="24">
        <f t="shared" si="36"/>
        <v>0.5</v>
      </c>
      <c r="S147" s="24">
        <f>VLOOKUP(R147,LAI!$E$132:$F$282,2,FALSE)</f>
        <v>2.6069733117608935</v>
      </c>
      <c r="T147" s="32">
        <f t="shared" si="28"/>
        <v>0</v>
      </c>
    </row>
    <row r="148" spans="1:20" x14ac:dyDescent="0.35">
      <c r="A148" s="23">
        <f t="shared" si="24"/>
        <v>145</v>
      </c>
      <c r="B148" s="30">
        <f>IF(A148&lt;=Calculator!$B$9,'Growth rate'!B147,0)</f>
        <v>0</v>
      </c>
      <c r="C148" s="30">
        <f t="shared" si="29"/>
        <v>0</v>
      </c>
      <c r="D148" s="31">
        <f t="shared" si="30"/>
        <v>0</v>
      </c>
      <c r="E148" s="31">
        <f t="shared" si="31"/>
        <v>0</v>
      </c>
      <c r="F148" s="31">
        <f t="shared" si="25"/>
        <v>0</v>
      </c>
      <c r="G148" s="24">
        <f t="shared" si="32"/>
        <v>0.5</v>
      </c>
      <c r="H148" s="24">
        <f>VLOOKUP(G148,LAI!$E$132:$F$282,2,FALSE)</f>
        <v>2.6069733117608935</v>
      </c>
      <c r="I148" s="32">
        <f t="shared" si="26"/>
        <v>0</v>
      </c>
      <c r="J148" s="35"/>
      <c r="L148" s="23">
        <v>145</v>
      </c>
      <c r="M148" s="30">
        <f>IF(L148&lt;=Calculator!$F$9,'Growth rate'!J147,0)</f>
        <v>0</v>
      </c>
      <c r="N148" s="30">
        <f t="shared" si="33"/>
        <v>0</v>
      </c>
      <c r="O148" s="31">
        <f t="shared" si="34"/>
        <v>0</v>
      </c>
      <c r="P148" s="31">
        <f t="shared" si="35"/>
        <v>0</v>
      </c>
      <c r="Q148" s="31">
        <f t="shared" si="27"/>
        <v>0</v>
      </c>
      <c r="R148" s="24">
        <f t="shared" si="36"/>
        <v>0.5</v>
      </c>
      <c r="S148" s="24">
        <f>VLOOKUP(R148,LAI!$E$132:$F$282,2,FALSE)</f>
        <v>2.6069733117608935</v>
      </c>
      <c r="T148" s="32">
        <f t="shared" si="28"/>
        <v>0</v>
      </c>
    </row>
    <row r="149" spans="1:20" x14ac:dyDescent="0.35">
      <c r="A149" s="23">
        <f t="shared" si="24"/>
        <v>146</v>
      </c>
      <c r="B149" s="30">
        <f>IF(A149&lt;=Calculator!$B$9,'Growth rate'!B148,0)</f>
        <v>0</v>
      </c>
      <c r="C149" s="30">
        <f t="shared" si="29"/>
        <v>0</v>
      </c>
      <c r="D149" s="31">
        <f t="shared" si="30"/>
        <v>0</v>
      </c>
      <c r="E149" s="31">
        <f t="shared" si="31"/>
        <v>0</v>
      </c>
      <c r="F149" s="31">
        <f t="shared" si="25"/>
        <v>0</v>
      </c>
      <c r="G149" s="24">
        <f t="shared" si="32"/>
        <v>0.5</v>
      </c>
      <c r="H149" s="24">
        <f>VLOOKUP(G149,LAI!$E$132:$F$282,2,FALSE)</f>
        <v>2.6069733117608935</v>
      </c>
      <c r="I149" s="32">
        <f t="shared" si="26"/>
        <v>0</v>
      </c>
      <c r="J149" s="35"/>
      <c r="L149" s="23">
        <v>146</v>
      </c>
      <c r="M149" s="30">
        <f>IF(L149&lt;=Calculator!$F$9,'Growth rate'!J148,0)</f>
        <v>0</v>
      </c>
      <c r="N149" s="30">
        <f t="shared" si="33"/>
        <v>0</v>
      </c>
      <c r="O149" s="31">
        <f t="shared" si="34"/>
        <v>0</v>
      </c>
      <c r="P149" s="31">
        <f t="shared" si="35"/>
        <v>0</v>
      </c>
      <c r="Q149" s="31">
        <f t="shared" si="27"/>
        <v>0</v>
      </c>
      <c r="R149" s="24">
        <f t="shared" si="36"/>
        <v>0.5</v>
      </c>
      <c r="S149" s="24">
        <f>VLOOKUP(R149,LAI!$E$132:$F$282,2,FALSE)</f>
        <v>2.6069733117608935</v>
      </c>
      <c r="T149" s="32">
        <f t="shared" si="28"/>
        <v>0</v>
      </c>
    </row>
    <row r="150" spans="1:20" x14ac:dyDescent="0.35">
      <c r="A150" s="23">
        <f t="shared" si="24"/>
        <v>147</v>
      </c>
      <c r="B150" s="30">
        <f>IF(A150&lt;=Calculator!$B$9,'Growth rate'!B149,0)</f>
        <v>0</v>
      </c>
      <c r="C150" s="30">
        <f t="shared" si="29"/>
        <v>0</v>
      </c>
      <c r="D150" s="31">
        <f t="shared" si="30"/>
        <v>0</v>
      </c>
      <c r="E150" s="31">
        <f t="shared" si="31"/>
        <v>0</v>
      </c>
      <c r="F150" s="31">
        <f t="shared" si="25"/>
        <v>0</v>
      </c>
      <c r="G150" s="24">
        <f t="shared" si="32"/>
        <v>0.5</v>
      </c>
      <c r="H150" s="24">
        <f>VLOOKUP(G150,LAI!$E$132:$F$282,2,FALSE)</f>
        <v>2.6069733117608935</v>
      </c>
      <c r="I150" s="32">
        <f t="shared" si="26"/>
        <v>0</v>
      </c>
      <c r="J150" s="35"/>
      <c r="L150" s="23">
        <v>147</v>
      </c>
      <c r="M150" s="30">
        <f>IF(L150&lt;=Calculator!$F$9,'Growth rate'!J149,0)</f>
        <v>0</v>
      </c>
      <c r="N150" s="30">
        <f t="shared" si="33"/>
        <v>0</v>
      </c>
      <c r="O150" s="31">
        <f t="shared" si="34"/>
        <v>0</v>
      </c>
      <c r="P150" s="31">
        <f t="shared" si="35"/>
        <v>0</v>
      </c>
      <c r="Q150" s="31">
        <f t="shared" si="27"/>
        <v>0</v>
      </c>
      <c r="R150" s="24">
        <f t="shared" si="36"/>
        <v>0.5</v>
      </c>
      <c r="S150" s="24">
        <f>VLOOKUP(R150,LAI!$E$132:$F$282,2,FALSE)</f>
        <v>2.6069733117608935</v>
      </c>
      <c r="T150" s="32">
        <f t="shared" si="28"/>
        <v>0</v>
      </c>
    </row>
    <row r="151" spans="1:20" x14ac:dyDescent="0.35">
      <c r="A151" s="23">
        <f t="shared" si="24"/>
        <v>148</v>
      </c>
      <c r="B151" s="30">
        <f>IF(A151&lt;=Calculator!$B$9,'Growth rate'!B150,0)</f>
        <v>0</v>
      </c>
      <c r="C151" s="30">
        <f t="shared" si="29"/>
        <v>0</v>
      </c>
      <c r="D151" s="31">
        <f t="shared" si="30"/>
        <v>0</v>
      </c>
      <c r="E151" s="31">
        <f t="shared" si="31"/>
        <v>0</v>
      </c>
      <c r="F151" s="31">
        <f t="shared" si="25"/>
        <v>0</v>
      </c>
      <c r="G151" s="24">
        <f t="shared" si="32"/>
        <v>0.5</v>
      </c>
      <c r="H151" s="24">
        <f>VLOOKUP(G151,LAI!$E$132:$F$282,2,FALSE)</f>
        <v>2.6069733117608935</v>
      </c>
      <c r="I151" s="32">
        <f t="shared" si="26"/>
        <v>0</v>
      </c>
      <c r="J151" s="35"/>
      <c r="L151" s="23">
        <v>148</v>
      </c>
      <c r="M151" s="30">
        <f>IF(L151&lt;=Calculator!$F$9,'Growth rate'!J150,0)</f>
        <v>0</v>
      </c>
      <c r="N151" s="30">
        <f t="shared" si="33"/>
        <v>0</v>
      </c>
      <c r="O151" s="31">
        <f t="shared" si="34"/>
        <v>0</v>
      </c>
      <c r="P151" s="31">
        <f t="shared" si="35"/>
        <v>0</v>
      </c>
      <c r="Q151" s="31">
        <f t="shared" si="27"/>
        <v>0</v>
      </c>
      <c r="R151" s="24">
        <f t="shared" si="36"/>
        <v>0.5</v>
      </c>
      <c r="S151" s="24">
        <f>VLOOKUP(R151,LAI!$E$132:$F$282,2,FALSE)</f>
        <v>2.6069733117608935</v>
      </c>
      <c r="T151" s="32">
        <f t="shared" si="28"/>
        <v>0</v>
      </c>
    </row>
    <row r="152" spans="1:20" x14ac:dyDescent="0.35">
      <c r="A152" s="23">
        <f t="shared" si="24"/>
        <v>149</v>
      </c>
      <c r="B152" s="30">
        <f>IF(A152&lt;=Calculator!$B$9,'Growth rate'!B151,0)</f>
        <v>0</v>
      </c>
      <c r="C152" s="30">
        <f t="shared" si="29"/>
        <v>0</v>
      </c>
      <c r="D152" s="31">
        <f t="shared" si="30"/>
        <v>0</v>
      </c>
      <c r="E152" s="31">
        <f t="shared" si="31"/>
        <v>0</v>
      </c>
      <c r="F152" s="31">
        <f t="shared" si="25"/>
        <v>0</v>
      </c>
      <c r="G152" s="24">
        <f t="shared" si="32"/>
        <v>0.5</v>
      </c>
      <c r="H152" s="24">
        <f>VLOOKUP(G152,LAI!$E$132:$F$282,2,FALSE)</f>
        <v>2.6069733117608935</v>
      </c>
      <c r="I152" s="32">
        <f t="shared" si="26"/>
        <v>0</v>
      </c>
      <c r="J152" s="35"/>
      <c r="L152" s="23">
        <v>149</v>
      </c>
      <c r="M152" s="30">
        <f>IF(L152&lt;=Calculator!$F$9,'Growth rate'!J151,0)</f>
        <v>0</v>
      </c>
      <c r="N152" s="30">
        <f t="shared" si="33"/>
        <v>0</v>
      </c>
      <c r="O152" s="31">
        <f t="shared" si="34"/>
        <v>0</v>
      </c>
      <c r="P152" s="31">
        <f t="shared" si="35"/>
        <v>0</v>
      </c>
      <c r="Q152" s="31">
        <f t="shared" si="27"/>
        <v>0</v>
      </c>
      <c r="R152" s="24">
        <f t="shared" si="36"/>
        <v>0.5</v>
      </c>
      <c r="S152" s="24">
        <f>VLOOKUP(R152,LAI!$E$132:$F$282,2,FALSE)</f>
        <v>2.6069733117608935</v>
      </c>
      <c r="T152" s="32">
        <f t="shared" si="28"/>
        <v>0</v>
      </c>
    </row>
    <row r="153" spans="1:20" x14ac:dyDescent="0.35">
      <c r="A153" s="23">
        <f t="shared" si="24"/>
        <v>150</v>
      </c>
      <c r="B153" s="30">
        <f>IF(A153&lt;=Calculator!$B$9,'Growth rate'!B152,0)</f>
        <v>0</v>
      </c>
      <c r="C153" s="30">
        <f t="shared" si="29"/>
        <v>0</v>
      </c>
      <c r="D153" s="31">
        <f t="shared" si="30"/>
        <v>0</v>
      </c>
      <c r="E153" s="31">
        <f t="shared" si="31"/>
        <v>0</v>
      </c>
      <c r="F153" s="31">
        <f t="shared" si="25"/>
        <v>0</v>
      </c>
      <c r="G153" s="24">
        <f t="shared" si="32"/>
        <v>0.5</v>
      </c>
      <c r="H153" s="24">
        <f>VLOOKUP(G153,LAI!$E$132:$F$282,2,FALSE)</f>
        <v>2.6069733117608935</v>
      </c>
      <c r="I153" s="32">
        <f t="shared" si="26"/>
        <v>0</v>
      </c>
      <c r="J153" s="35"/>
      <c r="L153" s="23">
        <v>150</v>
      </c>
      <c r="M153" s="30">
        <f>IF(L153&lt;=Calculator!$F$9,'Growth rate'!J152,0)</f>
        <v>0</v>
      </c>
      <c r="N153" s="30">
        <f t="shared" si="33"/>
        <v>0</v>
      </c>
      <c r="O153" s="31">
        <f t="shared" si="34"/>
        <v>0</v>
      </c>
      <c r="P153" s="31">
        <f t="shared" si="35"/>
        <v>0</v>
      </c>
      <c r="Q153" s="31">
        <f t="shared" si="27"/>
        <v>0</v>
      </c>
      <c r="R153" s="24">
        <f t="shared" si="36"/>
        <v>0.5</v>
      </c>
      <c r="S153" s="24">
        <f>VLOOKUP(R153,LAI!$E$132:$F$282,2,FALSE)</f>
        <v>2.6069733117608935</v>
      </c>
      <c r="T153" s="32">
        <f t="shared" si="28"/>
        <v>0</v>
      </c>
    </row>
    <row r="154" spans="1:20" x14ac:dyDescent="0.35">
      <c r="A154" s="23">
        <f t="shared" si="24"/>
        <v>151</v>
      </c>
      <c r="B154" s="30">
        <f>IF(A154&lt;=Calculator!$B$9,'Growth rate'!B153,0)</f>
        <v>0</v>
      </c>
      <c r="C154" s="30">
        <f t="shared" si="29"/>
        <v>0</v>
      </c>
      <c r="D154" s="31">
        <f t="shared" si="30"/>
        <v>0</v>
      </c>
      <c r="E154" s="31">
        <f t="shared" si="31"/>
        <v>0</v>
      </c>
      <c r="F154" s="31">
        <f t="shared" si="25"/>
        <v>0</v>
      </c>
      <c r="G154" s="24">
        <f t="shared" si="32"/>
        <v>0.5</v>
      </c>
      <c r="H154" s="24">
        <f>VLOOKUP(G154,LAI!$E$132:$F$282,2,FALSE)</f>
        <v>2.6069733117608935</v>
      </c>
      <c r="I154" s="32">
        <f t="shared" si="26"/>
        <v>0</v>
      </c>
      <c r="J154" s="35"/>
      <c r="L154" s="23">
        <v>151</v>
      </c>
      <c r="M154" s="30">
        <f>IF(L154&lt;=Calculator!$F$9,'Growth rate'!J153,0)</f>
        <v>0</v>
      </c>
      <c r="N154" s="30">
        <f t="shared" si="33"/>
        <v>0</v>
      </c>
      <c r="O154" s="31">
        <f t="shared" si="34"/>
        <v>0</v>
      </c>
      <c r="P154" s="31">
        <f t="shared" si="35"/>
        <v>0</v>
      </c>
      <c r="Q154" s="31">
        <f t="shared" si="27"/>
        <v>0</v>
      </c>
      <c r="R154" s="24">
        <f t="shared" si="36"/>
        <v>0.5</v>
      </c>
      <c r="S154" s="24">
        <f>VLOOKUP(R154,LAI!$E$132:$F$282,2,FALSE)</f>
        <v>2.6069733117608935</v>
      </c>
      <c r="T154" s="32">
        <f t="shared" si="28"/>
        <v>0</v>
      </c>
    </row>
    <row r="155" spans="1:20" x14ac:dyDescent="0.35">
      <c r="A155" s="23">
        <f t="shared" si="24"/>
        <v>152</v>
      </c>
      <c r="B155" s="30">
        <f>IF(A155&lt;=Calculator!$B$9,'Growth rate'!B154,0)</f>
        <v>0</v>
      </c>
      <c r="C155" s="30">
        <f t="shared" si="29"/>
        <v>0</v>
      </c>
      <c r="D155" s="31">
        <f t="shared" si="30"/>
        <v>0</v>
      </c>
      <c r="E155" s="31">
        <f t="shared" si="31"/>
        <v>0</v>
      </c>
      <c r="F155" s="31">
        <f t="shared" si="25"/>
        <v>0</v>
      </c>
      <c r="G155" s="24">
        <f t="shared" si="32"/>
        <v>0.5</v>
      </c>
      <c r="H155" s="24">
        <f>VLOOKUP(G155,LAI!$E$132:$F$282,2,FALSE)</f>
        <v>2.6069733117608935</v>
      </c>
      <c r="I155" s="32">
        <f t="shared" si="26"/>
        <v>0</v>
      </c>
      <c r="J155" s="35"/>
      <c r="L155" s="23">
        <v>152</v>
      </c>
      <c r="M155" s="30">
        <f>IF(L155&lt;=Calculator!$F$9,'Growth rate'!J154,0)</f>
        <v>0</v>
      </c>
      <c r="N155" s="30">
        <f t="shared" si="33"/>
        <v>0</v>
      </c>
      <c r="O155" s="31">
        <f t="shared" si="34"/>
        <v>0</v>
      </c>
      <c r="P155" s="31">
        <f t="shared" si="35"/>
        <v>0</v>
      </c>
      <c r="Q155" s="31">
        <f t="shared" si="27"/>
        <v>0</v>
      </c>
      <c r="R155" s="24">
        <f t="shared" si="36"/>
        <v>0.5</v>
      </c>
      <c r="S155" s="24">
        <f>VLOOKUP(R155,LAI!$E$132:$F$282,2,FALSE)</f>
        <v>2.6069733117608935</v>
      </c>
      <c r="T155" s="32">
        <f t="shared" si="28"/>
        <v>0</v>
      </c>
    </row>
    <row r="156" spans="1:20" x14ac:dyDescent="0.35">
      <c r="A156" s="23">
        <f t="shared" si="24"/>
        <v>153</v>
      </c>
      <c r="B156" s="30">
        <f>IF(A156&lt;=Calculator!$B$9,'Growth rate'!B155,0)</f>
        <v>0</v>
      </c>
      <c r="C156" s="30">
        <f t="shared" si="29"/>
        <v>0</v>
      </c>
      <c r="D156" s="31">
        <f t="shared" si="30"/>
        <v>0</v>
      </c>
      <c r="E156" s="31">
        <f t="shared" si="31"/>
        <v>0</v>
      </c>
      <c r="F156" s="31">
        <f t="shared" si="25"/>
        <v>0</v>
      </c>
      <c r="G156" s="24">
        <f t="shared" si="32"/>
        <v>0.5</v>
      </c>
      <c r="H156" s="24">
        <f>VLOOKUP(G156,LAI!$E$132:$F$282,2,FALSE)</f>
        <v>2.6069733117608935</v>
      </c>
      <c r="I156" s="32">
        <f t="shared" si="26"/>
        <v>0</v>
      </c>
      <c r="J156" s="35"/>
      <c r="L156" s="23">
        <v>153</v>
      </c>
      <c r="M156" s="30">
        <f>IF(L156&lt;=Calculator!$F$9,'Growth rate'!J155,0)</f>
        <v>0</v>
      </c>
      <c r="N156" s="30">
        <f t="shared" si="33"/>
        <v>0</v>
      </c>
      <c r="O156" s="31">
        <f t="shared" si="34"/>
        <v>0</v>
      </c>
      <c r="P156" s="31">
        <f t="shared" si="35"/>
        <v>0</v>
      </c>
      <c r="Q156" s="31">
        <f t="shared" si="27"/>
        <v>0</v>
      </c>
      <c r="R156" s="24">
        <f t="shared" si="36"/>
        <v>0.5</v>
      </c>
      <c r="S156" s="24">
        <f>VLOOKUP(R156,LAI!$E$132:$F$282,2,FALSE)</f>
        <v>2.6069733117608935</v>
      </c>
      <c r="T156" s="32">
        <f t="shared" si="28"/>
        <v>0</v>
      </c>
    </row>
    <row r="157" spans="1:20" x14ac:dyDescent="0.35">
      <c r="A157" s="23">
        <f t="shared" si="24"/>
        <v>154</v>
      </c>
      <c r="B157" s="30">
        <f>IF(A157&lt;=Calculator!$B$9,'Growth rate'!B156,0)</f>
        <v>0</v>
      </c>
      <c r="C157" s="30">
        <f t="shared" si="29"/>
        <v>0</v>
      </c>
      <c r="D157" s="31">
        <f t="shared" si="30"/>
        <v>0</v>
      </c>
      <c r="E157" s="31">
        <f t="shared" si="31"/>
        <v>0</v>
      </c>
      <c r="F157" s="31">
        <f t="shared" si="25"/>
        <v>0</v>
      </c>
      <c r="G157" s="24">
        <f t="shared" si="32"/>
        <v>0.5</v>
      </c>
      <c r="H157" s="24">
        <f>VLOOKUP(G157,LAI!$E$132:$F$282,2,FALSE)</f>
        <v>2.6069733117608935</v>
      </c>
      <c r="I157" s="32">
        <f t="shared" si="26"/>
        <v>0</v>
      </c>
      <c r="J157" s="35"/>
      <c r="L157" s="23">
        <v>154</v>
      </c>
      <c r="M157" s="30">
        <f>IF(L157&lt;=Calculator!$F$9,'Growth rate'!J156,0)</f>
        <v>0</v>
      </c>
      <c r="N157" s="30">
        <f t="shared" si="33"/>
        <v>0</v>
      </c>
      <c r="O157" s="31">
        <f t="shared" si="34"/>
        <v>0</v>
      </c>
      <c r="P157" s="31">
        <f t="shared" si="35"/>
        <v>0</v>
      </c>
      <c r="Q157" s="31">
        <f t="shared" si="27"/>
        <v>0</v>
      </c>
      <c r="R157" s="24">
        <f t="shared" si="36"/>
        <v>0.5</v>
      </c>
      <c r="S157" s="24">
        <f>VLOOKUP(R157,LAI!$E$132:$F$282,2,FALSE)</f>
        <v>2.6069733117608935</v>
      </c>
      <c r="T157" s="32">
        <f t="shared" si="28"/>
        <v>0</v>
      </c>
    </row>
    <row r="158" spans="1:20" x14ac:dyDescent="0.35">
      <c r="A158" s="23">
        <f t="shared" si="24"/>
        <v>155</v>
      </c>
      <c r="B158" s="30">
        <f>IF(A158&lt;=Calculator!$B$9,'Growth rate'!B157,0)</f>
        <v>0</v>
      </c>
      <c r="C158" s="30">
        <f t="shared" si="29"/>
        <v>0</v>
      </c>
      <c r="D158" s="31">
        <f t="shared" si="30"/>
        <v>0</v>
      </c>
      <c r="E158" s="31">
        <f t="shared" si="31"/>
        <v>0</v>
      </c>
      <c r="F158" s="31">
        <f t="shared" si="25"/>
        <v>0</v>
      </c>
      <c r="G158" s="24">
        <f t="shared" si="32"/>
        <v>0.5</v>
      </c>
      <c r="H158" s="24">
        <f>VLOOKUP(G158,LAI!$E$132:$F$282,2,FALSE)</f>
        <v>2.6069733117608935</v>
      </c>
      <c r="I158" s="32">
        <f t="shared" si="26"/>
        <v>0</v>
      </c>
      <c r="J158" s="35"/>
      <c r="L158" s="23">
        <v>155</v>
      </c>
      <c r="M158" s="30">
        <f>IF(L158&lt;=Calculator!$F$9,'Growth rate'!J157,0)</f>
        <v>0</v>
      </c>
      <c r="N158" s="30">
        <f t="shared" si="33"/>
        <v>0</v>
      </c>
      <c r="O158" s="31">
        <f t="shared" si="34"/>
        <v>0</v>
      </c>
      <c r="P158" s="31">
        <f t="shared" si="35"/>
        <v>0</v>
      </c>
      <c r="Q158" s="31">
        <f t="shared" si="27"/>
        <v>0</v>
      </c>
      <c r="R158" s="24">
        <f t="shared" si="36"/>
        <v>0.5</v>
      </c>
      <c r="S158" s="24">
        <f>VLOOKUP(R158,LAI!$E$132:$F$282,2,FALSE)</f>
        <v>2.6069733117608935</v>
      </c>
      <c r="T158" s="32">
        <f t="shared" si="28"/>
        <v>0</v>
      </c>
    </row>
    <row r="159" spans="1:20" x14ac:dyDescent="0.35">
      <c r="A159" s="23">
        <f t="shared" si="24"/>
        <v>156</v>
      </c>
      <c r="B159" s="30">
        <f>IF(A159&lt;=Calculator!$B$9,'Growth rate'!B158,0)</f>
        <v>0</v>
      </c>
      <c r="C159" s="30">
        <f t="shared" si="29"/>
        <v>0</v>
      </c>
      <c r="D159" s="31">
        <f t="shared" si="30"/>
        <v>0</v>
      </c>
      <c r="E159" s="31">
        <f t="shared" si="31"/>
        <v>0</v>
      </c>
      <c r="F159" s="31">
        <f t="shared" si="25"/>
        <v>0</v>
      </c>
      <c r="G159" s="24">
        <f t="shared" si="32"/>
        <v>0.5</v>
      </c>
      <c r="H159" s="24">
        <f>VLOOKUP(G159,LAI!$E$132:$F$282,2,FALSE)</f>
        <v>2.6069733117608935</v>
      </c>
      <c r="I159" s="32">
        <f t="shared" si="26"/>
        <v>0</v>
      </c>
      <c r="J159" s="35"/>
      <c r="L159" s="23">
        <v>156</v>
      </c>
      <c r="M159" s="30">
        <f>IF(L159&lt;=Calculator!$F$9,'Growth rate'!J158,0)</f>
        <v>0</v>
      </c>
      <c r="N159" s="30">
        <f t="shared" si="33"/>
        <v>0</v>
      </c>
      <c r="O159" s="31">
        <f t="shared" si="34"/>
        <v>0</v>
      </c>
      <c r="P159" s="31">
        <f t="shared" si="35"/>
        <v>0</v>
      </c>
      <c r="Q159" s="31">
        <f t="shared" si="27"/>
        <v>0</v>
      </c>
      <c r="R159" s="24">
        <f t="shared" si="36"/>
        <v>0.5</v>
      </c>
      <c r="S159" s="24">
        <f>VLOOKUP(R159,LAI!$E$132:$F$282,2,FALSE)</f>
        <v>2.6069733117608935</v>
      </c>
      <c r="T159" s="32">
        <f t="shared" si="28"/>
        <v>0</v>
      </c>
    </row>
    <row r="160" spans="1:20" x14ac:dyDescent="0.35">
      <c r="A160" s="23">
        <f t="shared" si="24"/>
        <v>157</v>
      </c>
      <c r="B160" s="30">
        <f>IF(A160&lt;=Calculator!$B$9,'Growth rate'!B159,0)</f>
        <v>0</v>
      </c>
      <c r="C160" s="30">
        <f t="shared" si="29"/>
        <v>0</v>
      </c>
      <c r="D160" s="31">
        <f t="shared" si="30"/>
        <v>0</v>
      </c>
      <c r="E160" s="31">
        <f t="shared" si="31"/>
        <v>0</v>
      </c>
      <c r="F160" s="31">
        <f t="shared" si="25"/>
        <v>0</v>
      </c>
      <c r="G160" s="24">
        <f t="shared" si="32"/>
        <v>0.5</v>
      </c>
      <c r="H160" s="24">
        <f>VLOOKUP(G160,LAI!$E$132:$F$282,2,FALSE)</f>
        <v>2.6069733117608935</v>
      </c>
      <c r="I160" s="32">
        <f t="shared" si="26"/>
        <v>0</v>
      </c>
      <c r="J160" s="35"/>
      <c r="L160" s="23">
        <v>157</v>
      </c>
      <c r="M160" s="30">
        <f>IF(L160&lt;=Calculator!$F$9,'Growth rate'!J159,0)</f>
        <v>0</v>
      </c>
      <c r="N160" s="30">
        <f t="shared" si="33"/>
        <v>0</v>
      </c>
      <c r="O160" s="31">
        <f t="shared" si="34"/>
        <v>0</v>
      </c>
      <c r="P160" s="31">
        <f t="shared" si="35"/>
        <v>0</v>
      </c>
      <c r="Q160" s="31">
        <f t="shared" si="27"/>
        <v>0</v>
      </c>
      <c r="R160" s="24">
        <f t="shared" si="36"/>
        <v>0.5</v>
      </c>
      <c r="S160" s="24">
        <f>VLOOKUP(R160,LAI!$E$132:$F$282,2,FALSE)</f>
        <v>2.6069733117608935</v>
      </c>
      <c r="T160" s="32">
        <f t="shared" si="28"/>
        <v>0</v>
      </c>
    </row>
    <row r="161" spans="1:20" x14ac:dyDescent="0.35">
      <c r="A161" s="23">
        <f t="shared" si="24"/>
        <v>158</v>
      </c>
      <c r="B161" s="30">
        <f>IF(A161&lt;=Calculator!$B$9,'Growth rate'!B160,0)</f>
        <v>0</v>
      </c>
      <c r="C161" s="30">
        <f t="shared" si="29"/>
        <v>0</v>
      </c>
      <c r="D161" s="31">
        <f t="shared" si="30"/>
        <v>0</v>
      </c>
      <c r="E161" s="31">
        <f t="shared" si="31"/>
        <v>0</v>
      </c>
      <c r="F161" s="31">
        <f t="shared" si="25"/>
        <v>0</v>
      </c>
      <c r="G161" s="24">
        <f t="shared" si="32"/>
        <v>0.5</v>
      </c>
      <c r="H161" s="24">
        <f>VLOOKUP(G161,LAI!$E$132:$F$282,2,FALSE)</f>
        <v>2.6069733117608935</v>
      </c>
      <c r="I161" s="32">
        <f t="shared" si="26"/>
        <v>0</v>
      </c>
      <c r="J161" s="35"/>
      <c r="L161" s="23">
        <v>158</v>
      </c>
      <c r="M161" s="30">
        <f>IF(L161&lt;=Calculator!$F$9,'Growth rate'!J160,0)</f>
        <v>0</v>
      </c>
      <c r="N161" s="30">
        <f t="shared" si="33"/>
        <v>0</v>
      </c>
      <c r="O161" s="31">
        <f t="shared" si="34"/>
        <v>0</v>
      </c>
      <c r="P161" s="31">
        <f t="shared" si="35"/>
        <v>0</v>
      </c>
      <c r="Q161" s="31">
        <f t="shared" si="27"/>
        <v>0</v>
      </c>
      <c r="R161" s="24">
        <f t="shared" si="36"/>
        <v>0.5</v>
      </c>
      <c r="S161" s="24">
        <f>VLOOKUP(R161,LAI!$E$132:$F$282,2,FALSE)</f>
        <v>2.6069733117608935</v>
      </c>
      <c r="T161" s="32">
        <f t="shared" si="28"/>
        <v>0</v>
      </c>
    </row>
    <row r="162" spans="1:20" x14ac:dyDescent="0.35">
      <c r="A162" s="23">
        <f t="shared" si="24"/>
        <v>159</v>
      </c>
      <c r="B162" s="30">
        <f>IF(A162&lt;=Calculator!$B$9,'Growth rate'!B161,0)</f>
        <v>0</v>
      </c>
      <c r="C162" s="30">
        <f t="shared" si="29"/>
        <v>0</v>
      </c>
      <c r="D162" s="31">
        <f t="shared" si="30"/>
        <v>0</v>
      </c>
      <c r="E162" s="31">
        <f t="shared" si="31"/>
        <v>0</v>
      </c>
      <c r="F162" s="31">
        <f t="shared" si="25"/>
        <v>0</v>
      </c>
      <c r="G162" s="24">
        <f t="shared" si="32"/>
        <v>0.5</v>
      </c>
      <c r="H162" s="24">
        <f>VLOOKUP(G162,LAI!$E$132:$F$282,2,FALSE)</f>
        <v>2.6069733117608935</v>
      </c>
      <c r="I162" s="32">
        <f t="shared" si="26"/>
        <v>0</v>
      </c>
      <c r="J162" s="35"/>
      <c r="L162" s="23">
        <v>159</v>
      </c>
      <c r="M162" s="30">
        <f>IF(L162&lt;=Calculator!$F$9,'Growth rate'!J161,0)</f>
        <v>0</v>
      </c>
      <c r="N162" s="30">
        <f t="shared" si="33"/>
        <v>0</v>
      </c>
      <c r="O162" s="31">
        <f t="shared" si="34"/>
        <v>0</v>
      </c>
      <c r="P162" s="31">
        <f t="shared" si="35"/>
        <v>0</v>
      </c>
      <c r="Q162" s="31">
        <f t="shared" si="27"/>
        <v>0</v>
      </c>
      <c r="R162" s="24">
        <f t="shared" si="36"/>
        <v>0.5</v>
      </c>
      <c r="S162" s="24">
        <f>VLOOKUP(R162,LAI!$E$132:$F$282,2,FALSE)</f>
        <v>2.6069733117608935</v>
      </c>
      <c r="T162" s="32">
        <f t="shared" si="28"/>
        <v>0</v>
      </c>
    </row>
    <row r="163" spans="1:20" x14ac:dyDescent="0.35">
      <c r="A163" s="23">
        <f t="shared" si="24"/>
        <v>160</v>
      </c>
      <c r="B163" s="30">
        <f>IF(A163&lt;=Calculator!$B$9,'Growth rate'!B162,0)</f>
        <v>0</v>
      </c>
      <c r="C163" s="30">
        <f t="shared" si="29"/>
        <v>0</v>
      </c>
      <c r="D163" s="31">
        <f t="shared" si="30"/>
        <v>0</v>
      </c>
      <c r="E163" s="31">
        <f t="shared" si="31"/>
        <v>0</v>
      </c>
      <c r="F163" s="31">
        <f t="shared" si="25"/>
        <v>0</v>
      </c>
      <c r="G163" s="24">
        <f t="shared" si="32"/>
        <v>0.5</v>
      </c>
      <c r="H163" s="24">
        <f>VLOOKUP(G163,LAI!$E$132:$F$282,2,FALSE)</f>
        <v>2.6069733117608935</v>
      </c>
      <c r="I163" s="32">
        <f t="shared" si="26"/>
        <v>0</v>
      </c>
      <c r="J163" s="35"/>
      <c r="L163" s="23">
        <v>160</v>
      </c>
      <c r="M163" s="30">
        <f>IF(L163&lt;=Calculator!$F$9,'Growth rate'!J162,0)</f>
        <v>0</v>
      </c>
      <c r="N163" s="30">
        <f t="shared" si="33"/>
        <v>0</v>
      </c>
      <c r="O163" s="31">
        <f t="shared" si="34"/>
        <v>0</v>
      </c>
      <c r="P163" s="31">
        <f t="shared" si="35"/>
        <v>0</v>
      </c>
      <c r="Q163" s="31">
        <f t="shared" si="27"/>
        <v>0</v>
      </c>
      <c r="R163" s="24">
        <f t="shared" si="36"/>
        <v>0.5</v>
      </c>
      <c r="S163" s="24">
        <f>VLOOKUP(R163,LAI!$E$132:$F$282,2,FALSE)</f>
        <v>2.6069733117608935</v>
      </c>
      <c r="T163" s="32">
        <f t="shared" si="28"/>
        <v>0</v>
      </c>
    </row>
    <row r="164" spans="1:20" x14ac:dyDescent="0.35">
      <c r="A164" s="23">
        <f t="shared" si="24"/>
        <v>161</v>
      </c>
      <c r="B164" s="30">
        <f>IF(A164&lt;=Calculator!$B$9,'Growth rate'!B163,0)</f>
        <v>0</v>
      </c>
      <c r="C164" s="30">
        <f t="shared" si="29"/>
        <v>0</v>
      </c>
      <c r="D164" s="31">
        <f t="shared" si="30"/>
        <v>0</v>
      </c>
      <c r="E164" s="31">
        <f t="shared" si="31"/>
        <v>0</v>
      </c>
      <c r="F164" s="31">
        <f t="shared" si="25"/>
        <v>0</v>
      </c>
      <c r="G164" s="24">
        <f t="shared" si="32"/>
        <v>0.5</v>
      </c>
      <c r="H164" s="24">
        <f>VLOOKUP(G164,LAI!$E$132:$F$282,2,FALSE)</f>
        <v>2.6069733117608935</v>
      </c>
      <c r="I164" s="32">
        <f t="shared" si="26"/>
        <v>0</v>
      </c>
      <c r="J164" s="35"/>
      <c r="L164" s="23">
        <v>161</v>
      </c>
      <c r="M164" s="30">
        <f>IF(L164&lt;=Calculator!$F$9,'Growth rate'!J163,0)</f>
        <v>0</v>
      </c>
      <c r="N164" s="30">
        <f t="shared" si="33"/>
        <v>0</v>
      </c>
      <c r="O164" s="31">
        <f t="shared" si="34"/>
        <v>0</v>
      </c>
      <c r="P164" s="31">
        <f t="shared" si="35"/>
        <v>0</v>
      </c>
      <c r="Q164" s="31">
        <f t="shared" si="27"/>
        <v>0</v>
      </c>
      <c r="R164" s="24">
        <f t="shared" si="36"/>
        <v>0.5</v>
      </c>
      <c r="S164" s="24">
        <f>VLOOKUP(R164,LAI!$E$132:$F$282,2,FALSE)</f>
        <v>2.6069733117608935</v>
      </c>
      <c r="T164" s="32">
        <f t="shared" si="28"/>
        <v>0</v>
      </c>
    </row>
    <row r="165" spans="1:20" x14ac:dyDescent="0.35">
      <c r="A165" s="23">
        <f t="shared" si="24"/>
        <v>162</v>
      </c>
      <c r="B165" s="30">
        <f>IF(A165&lt;=Calculator!$B$9,'Growth rate'!B164,0)</f>
        <v>0</v>
      </c>
      <c r="C165" s="30">
        <f t="shared" si="29"/>
        <v>0</v>
      </c>
      <c r="D165" s="31">
        <f t="shared" si="30"/>
        <v>0</v>
      </c>
      <c r="E165" s="31">
        <f t="shared" si="31"/>
        <v>0</v>
      </c>
      <c r="F165" s="31">
        <f t="shared" si="25"/>
        <v>0</v>
      </c>
      <c r="G165" s="24">
        <f t="shared" si="32"/>
        <v>0.5</v>
      </c>
      <c r="H165" s="24">
        <f>VLOOKUP(G165,LAI!$E$132:$F$282,2,FALSE)</f>
        <v>2.6069733117608935</v>
      </c>
      <c r="I165" s="32">
        <f t="shared" si="26"/>
        <v>0</v>
      </c>
      <c r="J165" s="35"/>
      <c r="L165" s="23">
        <v>162</v>
      </c>
      <c r="M165" s="30">
        <f>IF(L165&lt;=Calculator!$F$9,'Growth rate'!J164,0)</f>
        <v>0</v>
      </c>
      <c r="N165" s="30">
        <f t="shared" si="33"/>
        <v>0</v>
      </c>
      <c r="O165" s="31">
        <f t="shared" si="34"/>
        <v>0</v>
      </c>
      <c r="P165" s="31">
        <f t="shared" si="35"/>
        <v>0</v>
      </c>
      <c r="Q165" s="31">
        <f t="shared" si="27"/>
        <v>0</v>
      </c>
      <c r="R165" s="24">
        <f t="shared" si="36"/>
        <v>0.5</v>
      </c>
      <c r="S165" s="24">
        <f>VLOOKUP(R165,LAI!$E$132:$F$282,2,FALSE)</f>
        <v>2.6069733117608935</v>
      </c>
      <c r="T165" s="32">
        <f t="shared" si="28"/>
        <v>0</v>
      </c>
    </row>
    <row r="166" spans="1:20" x14ac:dyDescent="0.35">
      <c r="A166" s="23">
        <f t="shared" si="24"/>
        <v>163</v>
      </c>
      <c r="B166" s="30">
        <f>IF(A166&lt;=Calculator!$B$9,'Growth rate'!B165,0)</f>
        <v>0</v>
      </c>
      <c r="C166" s="30">
        <f t="shared" si="29"/>
        <v>0</v>
      </c>
      <c r="D166" s="31">
        <f t="shared" si="30"/>
        <v>0</v>
      </c>
      <c r="E166" s="31">
        <f t="shared" si="31"/>
        <v>0</v>
      </c>
      <c r="F166" s="31">
        <f t="shared" si="25"/>
        <v>0</v>
      </c>
      <c r="G166" s="24">
        <f t="shared" si="32"/>
        <v>0.5</v>
      </c>
      <c r="H166" s="24">
        <f>VLOOKUP(G166,LAI!$E$132:$F$282,2,FALSE)</f>
        <v>2.6069733117608935</v>
      </c>
      <c r="I166" s="32">
        <f t="shared" si="26"/>
        <v>0</v>
      </c>
      <c r="J166" s="35"/>
      <c r="L166" s="23">
        <v>163</v>
      </c>
      <c r="M166" s="30">
        <f>IF(L166&lt;=Calculator!$F$9,'Growth rate'!J165,0)</f>
        <v>0</v>
      </c>
      <c r="N166" s="30">
        <f t="shared" si="33"/>
        <v>0</v>
      </c>
      <c r="O166" s="31">
        <f t="shared" si="34"/>
        <v>0</v>
      </c>
      <c r="P166" s="31">
        <f t="shared" si="35"/>
        <v>0</v>
      </c>
      <c r="Q166" s="31">
        <f t="shared" si="27"/>
        <v>0</v>
      </c>
      <c r="R166" s="24">
        <f t="shared" si="36"/>
        <v>0.5</v>
      </c>
      <c r="S166" s="24">
        <f>VLOOKUP(R166,LAI!$E$132:$F$282,2,FALSE)</f>
        <v>2.6069733117608935</v>
      </c>
      <c r="T166" s="32">
        <f t="shared" si="28"/>
        <v>0</v>
      </c>
    </row>
    <row r="167" spans="1:20" x14ac:dyDescent="0.35">
      <c r="A167" s="23">
        <f t="shared" si="24"/>
        <v>164</v>
      </c>
      <c r="B167" s="30">
        <f>IF(A167&lt;=Calculator!$B$9,'Growth rate'!B166,0)</f>
        <v>0</v>
      </c>
      <c r="C167" s="30">
        <f t="shared" si="29"/>
        <v>0</v>
      </c>
      <c r="D167" s="31">
        <f t="shared" si="30"/>
        <v>0</v>
      </c>
      <c r="E167" s="31">
        <f t="shared" si="31"/>
        <v>0</v>
      </c>
      <c r="F167" s="31">
        <f t="shared" si="25"/>
        <v>0</v>
      </c>
      <c r="G167" s="24">
        <f t="shared" si="32"/>
        <v>0.5</v>
      </c>
      <c r="H167" s="24">
        <f>VLOOKUP(G167,LAI!$E$132:$F$282,2,FALSE)</f>
        <v>2.6069733117608935</v>
      </c>
      <c r="I167" s="32">
        <f t="shared" si="26"/>
        <v>0</v>
      </c>
      <c r="J167" s="35"/>
      <c r="L167" s="23">
        <v>164</v>
      </c>
      <c r="M167" s="30">
        <f>IF(L167&lt;=Calculator!$F$9,'Growth rate'!J166,0)</f>
        <v>0</v>
      </c>
      <c r="N167" s="30">
        <f t="shared" si="33"/>
        <v>0</v>
      </c>
      <c r="O167" s="31">
        <f t="shared" si="34"/>
        <v>0</v>
      </c>
      <c r="P167" s="31">
        <f t="shared" si="35"/>
        <v>0</v>
      </c>
      <c r="Q167" s="31">
        <f t="shared" si="27"/>
        <v>0</v>
      </c>
      <c r="R167" s="24">
        <f t="shared" si="36"/>
        <v>0.5</v>
      </c>
      <c r="S167" s="24">
        <f>VLOOKUP(R167,LAI!$E$132:$F$282,2,FALSE)</f>
        <v>2.6069733117608935</v>
      </c>
      <c r="T167" s="32">
        <f t="shared" si="28"/>
        <v>0</v>
      </c>
    </row>
    <row r="168" spans="1:20" x14ac:dyDescent="0.35">
      <c r="A168" s="23">
        <f t="shared" ref="A168:A231" si="37">A167+1</f>
        <v>165</v>
      </c>
      <c r="B168" s="30">
        <f>IF(A168&lt;=Calculator!$B$9,'Growth rate'!B167,0)</f>
        <v>0</v>
      </c>
      <c r="C168" s="30">
        <f t="shared" si="29"/>
        <v>0</v>
      </c>
      <c r="D168" s="31">
        <f t="shared" si="30"/>
        <v>0</v>
      </c>
      <c r="E168" s="31">
        <f t="shared" si="31"/>
        <v>0</v>
      </c>
      <c r="F168" s="31">
        <f t="shared" si="25"/>
        <v>0</v>
      </c>
      <c r="G168" s="24">
        <f t="shared" si="32"/>
        <v>0.5</v>
      </c>
      <c r="H168" s="24">
        <f>VLOOKUP(G168,LAI!$E$132:$F$282,2,FALSE)</f>
        <v>2.6069733117608935</v>
      </c>
      <c r="I168" s="32">
        <f t="shared" si="26"/>
        <v>0</v>
      </c>
      <c r="J168" s="35"/>
      <c r="L168" s="23">
        <v>165</v>
      </c>
      <c r="M168" s="30">
        <f>IF(L168&lt;=Calculator!$F$9,'Growth rate'!J167,0)</f>
        <v>0</v>
      </c>
      <c r="N168" s="30">
        <f t="shared" si="33"/>
        <v>0</v>
      </c>
      <c r="O168" s="31">
        <f t="shared" si="34"/>
        <v>0</v>
      </c>
      <c r="P168" s="31">
        <f t="shared" si="35"/>
        <v>0</v>
      </c>
      <c r="Q168" s="31">
        <f t="shared" si="27"/>
        <v>0</v>
      </c>
      <c r="R168" s="24">
        <f t="shared" si="36"/>
        <v>0.5</v>
      </c>
      <c r="S168" s="24">
        <f>VLOOKUP(R168,LAI!$E$132:$F$282,2,FALSE)</f>
        <v>2.6069733117608935</v>
      </c>
      <c r="T168" s="32">
        <f t="shared" si="28"/>
        <v>0</v>
      </c>
    </row>
    <row r="169" spans="1:20" x14ac:dyDescent="0.35">
      <c r="A169" s="23">
        <f t="shared" si="37"/>
        <v>166</v>
      </c>
      <c r="B169" s="30">
        <f>IF(A169&lt;=Calculator!$B$9,'Growth rate'!B168,0)</f>
        <v>0</v>
      </c>
      <c r="C169" s="30">
        <f t="shared" si="29"/>
        <v>0</v>
      </c>
      <c r="D169" s="31">
        <f t="shared" si="30"/>
        <v>0</v>
      </c>
      <c r="E169" s="31">
        <f t="shared" si="31"/>
        <v>0</v>
      </c>
      <c r="F169" s="31">
        <f t="shared" si="25"/>
        <v>0</v>
      </c>
      <c r="G169" s="24">
        <f t="shared" si="32"/>
        <v>0.5</v>
      </c>
      <c r="H169" s="24">
        <f>VLOOKUP(G169,LAI!$E$132:$F$282,2,FALSE)</f>
        <v>2.6069733117608935</v>
      </c>
      <c r="I169" s="32">
        <f t="shared" si="26"/>
        <v>0</v>
      </c>
      <c r="J169" s="35"/>
      <c r="L169" s="23">
        <v>166</v>
      </c>
      <c r="M169" s="30">
        <f>IF(L169&lt;=Calculator!$F$9,'Growth rate'!J168,0)</f>
        <v>0</v>
      </c>
      <c r="N169" s="30">
        <f t="shared" si="33"/>
        <v>0</v>
      </c>
      <c r="O169" s="31">
        <f t="shared" si="34"/>
        <v>0</v>
      </c>
      <c r="P169" s="31">
        <f t="shared" si="35"/>
        <v>0</v>
      </c>
      <c r="Q169" s="31">
        <f t="shared" si="27"/>
        <v>0</v>
      </c>
      <c r="R169" s="24">
        <f t="shared" si="36"/>
        <v>0.5</v>
      </c>
      <c r="S169" s="24">
        <f>VLOOKUP(R169,LAI!$E$132:$F$282,2,FALSE)</f>
        <v>2.6069733117608935</v>
      </c>
      <c r="T169" s="32">
        <f t="shared" si="28"/>
        <v>0</v>
      </c>
    </row>
    <row r="170" spans="1:20" x14ac:dyDescent="0.35">
      <c r="A170" s="23">
        <f t="shared" si="37"/>
        <v>167</v>
      </c>
      <c r="B170" s="30">
        <f>IF(A170&lt;=Calculator!$B$9,'Growth rate'!B169,0)</f>
        <v>0</v>
      </c>
      <c r="C170" s="30">
        <f t="shared" si="29"/>
        <v>0</v>
      </c>
      <c r="D170" s="31">
        <f t="shared" si="30"/>
        <v>0</v>
      </c>
      <c r="E170" s="31">
        <f t="shared" si="31"/>
        <v>0</v>
      </c>
      <c r="F170" s="31">
        <f t="shared" si="25"/>
        <v>0</v>
      </c>
      <c r="G170" s="24">
        <f t="shared" si="32"/>
        <v>0.5</v>
      </c>
      <c r="H170" s="24">
        <f>VLOOKUP(G170,LAI!$E$132:$F$282,2,FALSE)</f>
        <v>2.6069733117608935</v>
      </c>
      <c r="I170" s="32">
        <f t="shared" si="26"/>
        <v>0</v>
      </c>
      <c r="J170" s="35"/>
      <c r="L170" s="23">
        <v>167</v>
      </c>
      <c r="M170" s="30">
        <f>IF(L170&lt;=Calculator!$F$9,'Growth rate'!J169,0)</f>
        <v>0</v>
      </c>
      <c r="N170" s="30">
        <f t="shared" si="33"/>
        <v>0</v>
      </c>
      <c r="O170" s="31">
        <f t="shared" si="34"/>
        <v>0</v>
      </c>
      <c r="P170" s="31">
        <f t="shared" si="35"/>
        <v>0</v>
      </c>
      <c r="Q170" s="31">
        <f t="shared" si="27"/>
        <v>0</v>
      </c>
      <c r="R170" s="24">
        <f t="shared" si="36"/>
        <v>0.5</v>
      </c>
      <c r="S170" s="24">
        <f>VLOOKUP(R170,LAI!$E$132:$F$282,2,FALSE)</f>
        <v>2.6069733117608935</v>
      </c>
      <c r="T170" s="32">
        <f t="shared" si="28"/>
        <v>0</v>
      </c>
    </row>
    <row r="171" spans="1:20" x14ac:dyDescent="0.35">
      <c r="A171" s="23">
        <f t="shared" si="37"/>
        <v>168</v>
      </c>
      <c r="B171" s="30">
        <f>IF(A171&lt;=Calculator!$B$9,'Growth rate'!B170,0)</f>
        <v>0</v>
      </c>
      <c r="C171" s="30">
        <f t="shared" si="29"/>
        <v>0</v>
      </c>
      <c r="D171" s="31">
        <f t="shared" si="30"/>
        <v>0</v>
      </c>
      <c r="E171" s="31">
        <f t="shared" si="31"/>
        <v>0</v>
      </c>
      <c r="F171" s="31">
        <f t="shared" si="25"/>
        <v>0</v>
      </c>
      <c r="G171" s="24">
        <f t="shared" si="32"/>
        <v>0.5</v>
      </c>
      <c r="H171" s="24">
        <f>VLOOKUP(G171,LAI!$E$132:$F$282,2,FALSE)</f>
        <v>2.6069733117608935</v>
      </c>
      <c r="I171" s="32">
        <f t="shared" si="26"/>
        <v>0</v>
      </c>
      <c r="J171" s="35"/>
      <c r="L171" s="23">
        <v>168</v>
      </c>
      <c r="M171" s="30">
        <f>IF(L171&lt;=Calculator!$F$9,'Growth rate'!J170,0)</f>
        <v>0</v>
      </c>
      <c r="N171" s="30">
        <f t="shared" si="33"/>
        <v>0</v>
      </c>
      <c r="O171" s="31">
        <f t="shared" si="34"/>
        <v>0</v>
      </c>
      <c r="P171" s="31">
        <f t="shared" si="35"/>
        <v>0</v>
      </c>
      <c r="Q171" s="31">
        <f t="shared" si="27"/>
        <v>0</v>
      </c>
      <c r="R171" s="24">
        <f t="shared" si="36"/>
        <v>0.5</v>
      </c>
      <c r="S171" s="24">
        <f>VLOOKUP(R171,LAI!$E$132:$F$282,2,FALSE)</f>
        <v>2.6069733117608935</v>
      </c>
      <c r="T171" s="32">
        <f t="shared" si="28"/>
        <v>0</v>
      </c>
    </row>
    <row r="172" spans="1:20" x14ac:dyDescent="0.35">
      <c r="A172" s="23">
        <f t="shared" si="37"/>
        <v>169</v>
      </c>
      <c r="B172" s="30">
        <f>IF(A172&lt;=Calculator!$B$9,'Growth rate'!B171,0)</f>
        <v>0</v>
      </c>
      <c r="C172" s="30">
        <f t="shared" si="29"/>
        <v>0</v>
      </c>
      <c r="D172" s="31">
        <f t="shared" si="30"/>
        <v>0</v>
      </c>
      <c r="E172" s="31">
        <f t="shared" si="31"/>
        <v>0</v>
      </c>
      <c r="F172" s="31">
        <f t="shared" si="25"/>
        <v>0</v>
      </c>
      <c r="G172" s="24">
        <f t="shared" si="32"/>
        <v>0.5</v>
      </c>
      <c r="H172" s="24">
        <f>VLOOKUP(G172,LAI!$E$132:$F$282,2,FALSE)</f>
        <v>2.6069733117608935</v>
      </c>
      <c r="I172" s="32">
        <f t="shared" si="26"/>
        <v>0</v>
      </c>
      <c r="J172" s="35"/>
      <c r="L172" s="23">
        <v>169</v>
      </c>
      <c r="M172" s="30">
        <f>IF(L172&lt;=Calculator!$F$9,'Growth rate'!J171,0)</f>
        <v>0</v>
      </c>
      <c r="N172" s="30">
        <f t="shared" si="33"/>
        <v>0</v>
      </c>
      <c r="O172" s="31">
        <f t="shared" si="34"/>
        <v>0</v>
      </c>
      <c r="P172" s="31">
        <f t="shared" si="35"/>
        <v>0</v>
      </c>
      <c r="Q172" s="31">
        <f t="shared" si="27"/>
        <v>0</v>
      </c>
      <c r="R172" s="24">
        <f t="shared" si="36"/>
        <v>0.5</v>
      </c>
      <c r="S172" s="24">
        <f>VLOOKUP(R172,LAI!$E$132:$F$282,2,FALSE)</f>
        <v>2.6069733117608935</v>
      </c>
      <c r="T172" s="32">
        <f t="shared" si="28"/>
        <v>0</v>
      </c>
    </row>
    <row r="173" spans="1:20" x14ac:dyDescent="0.35">
      <c r="A173" s="23">
        <f t="shared" si="37"/>
        <v>170</v>
      </c>
      <c r="B173" s="30">
        <f>IF(A173&lt;=Calculator!$B$9,'Growth rate'!B172,0)</f>
        <v>0</v>
      </c>
      <c r="C173" s="30">
        <f t="shared" si="29"/>
        <v>0</v>
      </c>
      <c r="D173" s="31">
        <f t="shared" si="30"/>
        <v>0</v>
      </c>
      <c r="E173" s="31">
        <f t="shared" si="31"/>
        <v>0</v>
      </c>
      <c r="F173" s="31">
        <f t="shared" si="25"/>
        <v>0</v>
      </c>
      <c r="G173" s="24">
        <f t="shared" si="32"/>
        <v>0.5</v>
      </c>
      <c r="H173" s="24">
        <f>VLOOKUP(G173,LAI!$E$132:$F$282,2,FALSE)</f>
        <v>2.6069733117608935</v>
      </c>
      <c r="I173" s="32">
        <f t="shared" si="26"/>
        <v>0</v>
      </c>
      <c r="J173" s="35"/>
      <c r="L173" s="23">
        <v>170</v>
      </c>
      <c r="M173" s="30">
        <f>IF(L173&lt;=Calculator!$F$9,'Growth rate'!J172,0)</f>
        <v>0</v>
      </c>
      <c r="N173" s="30">
        <f t="shared" si="33"/>
        <v>0</v>
      </c>
      <c r="O173" s="31">
        <f t="shared" si="34"/>
        <v>0</v>
      </c>
      <c r="P173" s="31">
        <f t="shared" si="35"/>
        <v>0</v>
      </c>
      <c r="Q173" s="31">
        <f t="shared" si="27"/>
        <v>0</v>
      </c>
      <c r="R173" s="24">
        <f t="shared" si="36"/>
        <v>0.5</v>
      </c>
      <c r="S173" s="24">
        <f>VLOOKUP(R173,LAI!$E$132:$F$282,2,FALSE)</f>
        <v>2.6069733117608935</v>
      </c>
      <c r="T173" s="32">
        <f t="shared" si="28"/>
        <v>0</v>
      </c>
    </row>
    <row r="174" spans="1:20" x14ac:dyDescent="0.35">
      <c r="A174" s="23">
        <f t="shared" si="37"/>
        <v>171</v>
      </c>
      <c r="B174" s="30">
        <f>IF(A174&lt;=Calculator!$B$9,'Growth rate'!B173,0)</f>
        <v>0</v>
      </c>
      <c r="C174" s="30">
        <f t="shared" si="29"/>
        <v>0</v>
      </c>
      <c r="D174" s="31">
        <f t="shared" si="30"/>
        <v>0</v>
      </c>
      <c r="E174" s="31">
        <f t="shared" si="31"/>
        <v>0</v>
      </c>
      <c r="F174" s="31">
        <f t="shared" si="25"/>
        <v>0</v>
      </c>
      <c r="G174" s="24">
        <f t="shared" si="32"/>
        <v>0.5</v>
      </c>
      <c r="H174" s="24">
        <f>VLOOKUP(G174,LAI!$E$132:$F$282,2,FALSE)</f>
        <v>2.6069733117608935</v>
      </c>
      <c r="I174" s="32">
        <f t="shared" si="26"/>
        <v>0</v>
      </c>
      <c r="J174" s="35"/>
      <c r="L174" s="23">
        <v>171</v>
      </c>
      <c r="M174" s="30">
        <f>IF(L174&lt;=Calculator!$F$9,'Growth rate'!J173,0)</f>
        <v>0</v>
      </c>
      <c r="N174" s="30">
        <f t="shared" si="33"/>
        <v>0</v>
      </c>
      <c r="O174" s="31">
        <f t="shared" si="34"/>
        <v>0</v>
      </c>
      <c r="P174" s="31">
        <f t="shared" si="35"/>
        <v>0</v>
      </c>
      <c r="Q174" s="31">
        <f t="shared" si="27"/>
        <v>0</v>
      </c>
      <c r="R174" s="24">
        <f t="shared" si="36"/>
        <v>0.5</v>
      </c>
      <c r="S174" s="24">
        <f>VLOOKUP(R174,LAI!$E$132:$F$282,2,FALSE)</f>
        <v>2.6069733117608935</v>
      </c>
      <c r="T174" s="32">
        <f t="shared" si="28"/>
        <v>0</v>
      </c>
    </row>
    <row r="175" spans="1:20" x14ac:dyDescent="0.35">
      <c r="A175" s="23">
        <f t="shared" si="37"/>
        <v>172</v>
      </c>
      <c r="B175" s="30">
        <f>IF(A175&lt;=Calculator!$B$9,'Growth rate'!B174,0)</f>
        <v>0</v>
      </c>
      <c r="C175" s="30">
        <f t="shared" si="29"/>
        <v>0</v>
      </c>
      <c r="D175" s="31">
        <f t="shared" si="30"/>
        <v>0</v>
      </c>
      <c r="E175" s="31">
        <f t="shared" si="31"/>
        <v>0</v>
      </c>
      <c r="F175" s="31">
        <f t="shared" si="25"/>
        <v>0</v>
      </c>
      <c r="G175" s="24">
        <f t="shared" si="32"/>
        <v>0.5</v>
      </c>
      <c r="H175" s="24">
        <f>VLOOKUP(G175,LAI!$E$132:$F$282,2,FALSE)</f>
        <v>2.6069733117608935</v>
      </c>
      <c r="I175" s="32">
        <f t="shared" si="26"/>
        <v>0</v>
      </c>
      <c r="J175" s="35"/>
      <c r="L175" s="23">
        <v>172</v>
      </c>
      <c r="M175" s="30">
        <f>IF(L175&lt;=Calculator!$F$9,'Growth rate'!J174,0)</f>
        <v>0</v>
      </c>
      <c r="N175" s="30">
        <f t="shared" si="33"/>
        <v>0</v>
      </c>
      <c r="O175" s="31">
        <f t="shared" si="34"/>
        <v>0</v>
      </c>
      <c r="P175" s="31">
        <f t="shared" si="35"/>
        <v>0</v>
      </c>
      <c r="Q175" s="31">
        <f t="shared" si="27"/>
        <v>0</v>
      </c>
      <c r="R175" s="24">
        <f t="shared" si="36"/>
        <v>0.5</v>
      </c>
      <c r="S175" s="24">
        <f>VLOOKUP(R175,LAI!$E$132:$F$282,2,FALSE)</f>
        <v>2.6069733117608935</v>
      </c>
      <c r="T175" s="32">
        <f t="shared" si="28"/>
        <v>0</v>
      </c>
    </row>
    <row r="176" spans="1:20" x14ac:dyDescent="0.35">
      <c r="A176" s="23">
        <f t="shared" si="37"/>
        <v>173</v>
      </c>
      <c r="B176" s="30">
        <f>IF(A176&lt;=Calculator!$B$9,'Growth rate'!B175,0)</f>
        <v>0</v>
      </c>
      <c r="C176" s="30">
        <f t="shared" si="29"/>
        <v>0</v>
      </c>
      <c r="D176" s="31">
        <f t="shared" si="30"/>
        <v>0</v>
      </c>
      <c r="E176" s="31">
        <f t="shared" si="31"/>
        <v>0</v>
      </c>
      <c r="F176" s="31">
        <f t="shared" si="25"/>
        <v>0</v>
      </c>
      <c r="G176" s="24">
        <f t="shared" si="32"/>
        <v>0.5</v>
      </c>
      <c r="H176" s="24">
        <f>VLOOKUP(G176,LAI!$E$132:$F$282,2,FALSE)</f>
        <v>2.6069733117608935</v>
      </c>
      <c r="I176" s="32">
        <f t="shared" si="26"/>
        <v>0</v>
      </c>
      <c r="J176" s="35"/>
      <c r="L176" s="23">
        <v>173</v>
      </c>
      <c r="M176" s="30">
        <f>IF(L176&lt;=Calculator!$F$9,'Growth rate'!J175,0)</f>
        <v>0</v>
      </c>
      <c r="N176" s="30">
        <f t="shared" si="33"/>
        <v>0</v>
      </c>
      <c r="O176" s="31">
        <f t="shared" si="34"/>
        <v>0</v>
      </c>
      <c r="P176" s="31">
        <f t="shared" si="35"/>
        <v>0</v>
      </c>
      <c r="Q176" s="31">
        <f t="shared" si="27"/>
        <v>0</v>
      </c>
      <c r="R176" s="24">
        <f t="shared" si="36"/>
        <v>0.5</v>
      </c>
      <c r="S176" s="24">
        <f>VLOOKUP(R176,LAI!$E$132:$F$282,2,FALSE)</f>
        <v>2.6069733117608935</v>
      </c>
      <c r="T176" s="32">
        <f t="shared" si="28"/>
        <v>0</v>
      </c>
    </row>
    <row r="177" spans="1:20" x14ac:dyDescent="0.35">
      <c r="A177" s="23">
        <f t="shared" si="37"/>
        <v>174</v>
      </c>
      <c r="B177" s="30">
        <f>IF(A177&lt;=Calculator!$B$9,'Growth rate'!B176,0)</f>
        <v>0</v>
      </c>
      <c r="C177" s="30">
        <f t="shared" si="29"/>
        <v>0</v>
      </c>
      <c r="D177" s="31">
        <f t="shared" si="30"/>
        <v>0</v>
      </c>
      <c r="E177" s="31">
        <f t="shared" si="31"/>
        <v>0</v>
      </c>
      <c r="F177" s="31">
        <f t="shared" si="25"/>
        <v>0</v>
      </c>
      <c r="G177" s="24">
        <f t="shared" si="32"/>
        <v>0.5</v>
      </c>
      <c r="H177" s="24">
        <f>VLOOKUP(G177,LAI!$E$132:$F$282,2,FALSE)</f>
        <v>2.6069733117608935</v>
      </c>
      <c r="I177" s="32">
        <f t="shared" si="26"/>
        <v>0</v>
      </c>
      <c r="J177" s="35"/>
      <c r="L177" s="23">
        <v>174</v>
      </c>
      <c r="M177" s="30">
        <f>IF(L177&lt;=Calculator!$F$9,'Growth rate'!J176,0)</f>
        <v>0</v>
      </c>
      <c r="N177" s="30">
        <f t="shared" si="33"/>
        <v>0</v>
      </c>
      <c r="O177" s="31">
        <f t="shared" si="34"/>
        <v>0</v>
      </c>
      <c r="P177" s="31">
        <f t="shared" si="35"/>
        <v>0</v>
      </c>
      <c r="Q177" s="31">
        <f t="shared" si="27"/>
        <v>0</v>
      </c>
      <c r="R177" s="24">
        <f t="shared" si="36"/>
        <v>0.5</v>
      </c>
      <c r="S177" s="24">
        <f>VLOOKUP(R177,LAI!$E$132:$F$282,2,FALSE)</f>
        <v>2.6069733117608935</v>
      </c>
      <c r="T177" s="32">
        <f t="shared" si="28"/>
        <v>0</v>
      </c>
    </row>
    <row r="178" spans="1:20" x14ac:dyDescent="0.35">
      <c r="A178" s="23">
        <f t="shared" si="37"/>
        <v>175</v>
      </c>
      <c r="B178" s="30">
        <f>IF(A178&lt;=Calculator!$B$9,'Growth rate'!B177,0)</f>
        <v>0</v>
      </c>
      <c r="C178" s="30">
        <f t="shared" si="29"/>
        <v>0</v>
      </c>
      <c r="D178" s="31">
        <f t="shared" si="30"/>
        <v>0</v>
      </c>
      <c r="E178" s="31">
        <f t="shared" si="31"/>
        <v>0</v>
      </c>
      <c r="F178" s="31">
        <f t="shared" si="25"/>
        <v>0</v>
      </c>
      <c r="G178" s="24">
        <f t="shared" si="32"/>
        <v>0.5</v>
      </c>
      <c r="H178" s="24">
        <f>VLOOKUP(G178,LAI!$E$132:$F$282,2,FALSE)</f>
        <v>2.6069733117608935</v>
      </c>
      <c r="I178" s="32">
        <f t="shared" si="26"/>
        <v>0</v>
      </c>
      <c r="J178" s="35"/>
      <c r="L178" s="23">
        <v>175</v>
      </c>
      <c r="M178" s="30">
        <f>IF(L178&lt;=Calculator!$F$9,'Growth rate'!J177,0)</f>
        <v>0</v>
      </c>
      <c r="N178" s="30">
        <f t="shared" si="33"/>
        <v>0</v>
      </c>
      <c r="O178" s="31">
        <f t="shared" si="34"/>
        <v>0</v>
      </c>
      <c r="P178" s="31">
        <f t="shared" si="35"/>
        <v>0</v>
      </c>
      <c r="Q178" s="31">
        <f t="shared" si="27"/>
        <v>0</v>
      </c>
      <c r="R178" s="24">
        <f t="shared" si="36"/>
        <v>0.5</v>
      </c>
      <c r="S178" s="24">
        <f>VLOOKUP(R178,LAI!$E$132:$F$282,2,FALSE)</f>
        <v>2.6069733117608935</v>
      </c>
      <c r="T178" s="32">
        <f t="shared" si="28"/>
        <v>0</v>
      </c>
    </row>
    <row r="179" spans="1:20" x14ac:dyDescent="0.35">
      <c r="A179" s="23">
        <f t="shared" si="37"/>
        <v>176</v>
      </c>
      <c r="B179" s="30">
        <f>IF(A179&lt;=Calculator!$B$9,'Growth rate'!B178,0)</f>
        <v>0</v>
      </c>
      <c r="C179" s="30">
        <f t="shared" si="29"/>
        <v>0</v>
      </c>
      <c r="D179" s="31">
        <f t="shared" si="30"/>
        <v>0</v>
      </c>
      <c r="E179" s="31">
        <f t="shared" si="31"/>
        <v>0</v>
      </c>
      <c r="F179" s="31">
        <f t="shared" si="25"/>
        <v>0</v>
      </c>
      <c r="G179" s="24">
        <f t="shared" si="32"/>
        <v>0.5</v>
      </c>
      <c r="H179" s="24">
        <f>VLOOKUP(G179,LAI!$E$132:$F$282,2,FALSE)</f>
        <v>2.6069733117608935</v>
      </c>
      <c r="I179" s="32">
        <f t="shared" si="26"/>
        <v>0</v>
      </c>
      <c r="J179" s="35"/>
      <c r="L179" s="23">
        <v>176</v>
      </c>
      <c r="M179" s="30">
        <f>IF(L179&lt;=Calculator!$F$9,'Growth rate'!J178,0)</f>
        <v>0</v>
      </c>
      <c r="N179" s="30">
        <f t="shared" si="33"/>
        <v>0</v>
      </c>
      <c r="O179" s="31">
        <f t="shared" si="34"/>
        <v>0</v>
      </c>
      <c r="P179" s="31">
        <f t="shared" si="35"/>
        <v>0</v>
      </c>
      <c r="Q179" s="31">
        <f t="shared" si="27"/>
        <v>0</v>
      </c>
      <c r="R179" s="24">
        <f t="shared" si="36"/>
        <v>0.5</v>
      </c>
      <c r="S179" s="24">
        <f>VLOOKUP(R179,LAI!$E$132:$F$282,2,FALSE)</f>
        <v>2.6069733117608935</v>
      </c>
      <c r="T179" s="32">
        <f t="shared" si="28"/>
        <v>0</v>
      </c>
    </row>
    <row r="180" spans="1:20" x14ac:dyDescent="0.35">
      <c r="A180" s="23">
        <f t="shared" si="37"/>
        <v>177</v>
      </c>
      <c r="B180" s="30">
        <f>IF(A180&lt;=Calculator!$B$9,'Growth rate'!B179,0)</f>
        <v>0</v>
      </c>
      <c r="C180" s="30">
        <f t="shared" si="29"/>
        <v>0</v>
      </c>
      <c r="D180" s="31">
        <f t="shared" si="30"/>
        <v>0</v>
      </c>
      <c r="E180" s="31">
        <f t="shared" si="31"/>
        <v>0</v>
      </c>
      <c r="F180" s="31">
        <f t="shared" si="25"/>
        <v>0</v>
      </c>
      <c r="G180" s="24">
        <f t="shared" si="32"/>
        <v>0.5</v>
      </c>
      <c r="H180" s="24">
        <f>VLOOKUP(G180,LAI!$E$132:$F$282,2,FALSE)</f>
        <v>2.6069733117608935</v>
      </c>
      <c r="I180" s="32">
        <f t="shared" si="26"/>
        <v>0</v>
      </c>
      <c r="J180" s="35"/>
      <c r="L180" s="23">
        <v>177</v>
      </c>
      <c r="M180" s="30">
        <f>IF(L180&lt;=Calculator!$F$9,'Growth rate'!J179,0)</f>
        <v>0</v>
      </c>
      <c r="N180" s="30">
        <f t="shared" si="33"/>
        <v>0</v>
      </c>
      <c r="O180" s="31">
        <f t="shared" si="34"/>
        <v>0</v>
      </c>
      <c r="P180" s="31">
        <f t="shared" si="35"/>
        <v>0</v>
      </c>
      <c r="Q180" s="31">
        <f t="shared" si="27"/>
        <v>0</v>
      </c>
      <c r="R180" s="24">
        <f t="shared" si="36"/>
        <v>0.5</v>
      </c>
      <c r="S180" s="24">
        <f>VLOOKUP(R180,LAI!$E$132:$F$282,2,FALSE)</f>
        <v>2.6069733117608935</v>
      </c>
      <c r="T180" s="32">
        <f t="shared" si="28"/>
        <v>0</v>
      </c>
    </row>
    <row r="181" spans="1:20" x14ac:dyDescent="0.35">
      <c r="A181" s="23">
        <f t="shared" si="37"/>
        <v>178</v>
      </c>
      <c r="B181" s="30">
        <f>IF(A181&lt;=Calculator!$B$9,'Growth rate'!B180,0)</f>
        <v>0</v>
      </c>
      <c r="C181" s="30">
        <f t="shared" si="29"/>
        <v>0</v>
      </c>
      <c r="D181" s="31">
        <f t="shared" si="30"/>
        <v>0</v>
      </c>
      <c r="E181" s="31">
        <f t="shared" si="31"/>
        <v>0</v>
      </c>
      <c r="F181" s="31">
        <f t="shared" si="25"/>
        <v>0</v>
      </c>
      <c r="G181" s="24">
        <f t="shared" si="32"/>
        <v>0.5</v>
      </c>
      <c r="H181" s="24">
        <f>VLOOKUP(G181,LAI!$E$132:$F$282,2,FALSE)</f>
        <v>2.6069733117608935</v>
      </c>
      <c r="I181" s="32">
        <f t="shared" si="26"/>
        <v>0</v>
      </c>
      <c r="J181" s="35"/>
      <c r="L181" s="23">
        <v>178</v>
      </c>
      <c r="M181" s="30">
        <f>IF(L181&lt;=Calculator!$F$9,'Growth rate'!J180,0)</f>
        <v>0</v>
      </c>
      <c r="N181" s="30">
        <f t="shared" si="33"/>
        <v>0</v>
      </c>
      <c r="O181" s="31">
        <f t="shared" si="34"/>
        <v>0</v>
      </c>
      <c r="P181" s="31">
        <f t="shared" si="35"/>
        <v>0</v>
      </c>
      <c r="Q181" s="31">
        <f t="shared" si="27"/>
        <v>0</v>
      </c>
      <c r="R181" s="24">
        <f t="shared" si="36"/>
        <v>0.5</v>
      </c>
      <c r="S181" s="24">
        <f>VLOOKUP(R181,LAI!$E$132:$F$282,2,FALSE)</f>
        <v>2.6069733117608935</v>
      </c>
      <c r="T181" s="32">
        <f t="shared" si="28"/>
        <v>0</v>
      </c>
    </row>
    <row r="182" spans="1:20" x14ac:dyDescent="0.35">
      <c r="A182" s="23">
        <f t="shared" si="37"/>
        <v>179</v>
      </c>
      <c r="B182" s="30">
        <f>IF(A182&lt;=Calculator!$B$9,'Growth rate'!B181,0)</f>
        <v>0</v>
      </c>
      <c r="C182" s="30">
        <f t="shared" si="29"/>
        <v>0</v>
      </c>
      <c r="D182" s="31">
        <f t="shared" si="30"/>
        <v>0</v>
      </c>
      <c r="E182" s="31">
        <f t="shared" si="31"/>
        <v>0</v>
      </c>
      <c r="F182" s="31">
        <f t="shared" si="25"/>
        <v>0</v>
      </c>
      <c r="G182" s="24">
        <f t="shared" si="32"/>
        <v>0.5</v>
      </c>
      <c r="H182" s="24">
        <f>VLOOKUP(G182,LAI!$E$132:$F$282,2,FALSE)</f>
        <v>2.6069733117608935</v>
      </c>
      <c r="I182" s="32">
        <f t="shared" si="26"/>
        <v>0</v>
      </c>
      <c r="J182" s="35"/>
      <c r="L182" s="23">
        <v>179</v>
      </c>
      <c r="M182" s="30">
        <f>IF(L182&lt;=Calculator!$F$9,'Growth rate'!J181,0)</f>
        <v>0</v>
      </c>
      <c r="N182" s="30">
        <f t="shared" si="33"/>
        <v>0</v>
      </c>
      <c r="O182" s="31">
        <f t="shared" si="34"/>
        <v>0</v>
      </c>
      <c r="P182" s="31">
        <f t="shared" si="35"/>
        <v>0</v>
      </c>
      <c r="Q182" s="31">
        <f t="shared" si="27"/>
        <v>0</v>
      </c>
      <c r="R182" s="24">
        <f t="shared" si="36"/>
        <v>0.5</v>
      </c>
      <c r="S182" s="24">
        <f>VLOOKUP(R182,LAI!$E$132:$F$282,2,FALSE)</f>
        <v>2.6069733117608935</v>
      </c>
      <c r="T182" s="32">
        <f t="shared" si="28"/>
        <v>0</v>
      </c>
    </row>
    <row r="183" spans="1:20" x14ac:dyDescent="0.35">
      <c r="A183" s="23">
        <f t="shared" si="37"/>
        <v>180</v>
      </c>
      <c r="B183" s="30">
        <f>IF(A183&lt;=Calculator!$B$9,'Growth rate'!B182,0)</f>
        <v>0</v>
      </c>
      <c r="C183" s="30">
        <f t="shared" si="29"/>
        <v>0</v>
      </c>
      <c r="D183" s="31">
        <f t="shared" si="30"/>
        <v>0</v>
      </c>
      <c r="E183" s="31">
        <f t="shared" si="31"/>
        <v>0</v>
      </c>
      <c r="F183" s="31">
        <f t="shared" si="25"/>
        <v>0</v>
      </c>
      <c r="G183" s="24">
        <f t="shared" si="32"/>
        <v>0.5</v>
      </c>
      <c r="H183" s="24">
        <f>VLOOKUP(G183,LAI!$E$132:$F$282,2,FALSE)</f>
        <v>2.6069733117608935</v>
      </c>
      <c r="I183" s="32">
        <f t="shared" si="26"/>
        <v>0</v>
      </c>
      <c r="J183" s="35"/>
      <c r="L183" s="23">
        <v>180</v>
      </c>
      <c r="M183" s="30">
        <f>IF(L183&lt;=Calculator!$F$9,'Growth rate'!J182,0)</f>
        <v>0</v>
      </c>
      <c r="N183" s="30">
        <f t="shared" si="33"/>
        <v>0</v>
      </c>
      <c r="O183" s="31">
        <f t="shared" si="34"/>
        <v>0</v>
      </c>
      <c r="P183" s="31">
        <f t="shared" si="35"/>
        <v>0</v>
      </c>
      <c r="Q183" s="31">
        <f t="shared" si="27"/>
        <v>0</v>
      </c>
      <c r="R183" s="24">
        <f t="shared" si="36"/>
        <v>0.5</v>
      </c>
      <c r="S183" s="24">
        <f>VLOOKUP(R183,LAI!$E$132:$F$282,2,FALSE)</f>
        <v>2.6069733117608935</v>
      </c>
      <c r="T183" s="32">
        <f t="shared" si="28"/>
        <v>0</v>
      </c>
    </row>
    <row r="184" spans="1:20" x14ac:dyDescent="0.35">
      <c r="A184" s="23">
        <f t="shared" si="37"/>
        <v>181</v>
      </c>
      <c r="B184" s="30">
        <f>IF(A184&lt;=Calculator!$B$9,'Growth rate'!B183,0)</f>
        <v>0</v>
      </c>
      <c r="C184" s="30">
        <f t="shared" si="29"/>
        <v>0</v>
      </c>
      <c r="D184" s="31">
        <f t="shared" si="30"/>
        <v>0</v>
      </c>
      <c r="E184" s="31">
        <f t="shared" si="31"/>
        <v>0</v>
      </c>
      <c r="F184" s="31">
        <f t="shared" si="25"/>
        <v>0</v>
      </c>
      <c r="G184" s="24">
        <f t="shared" si="32"/>
        <v>0.5</v>
      </c>
      <c r="H184" s="24">
        <f>VLOOKUP(G184,LAI!$E$132:$F$282,2,FALSE)</f>
        <v>2.6069733117608935</v>
      </c>
      <c r="I184" s="32">
        <f t="shared" si="26"/>
        <v>0</v>
      </c>
      <c r="J184" s="35"/>
      <c r="L184" s="23">
        <v>181</v>
      </c>
      <c r="M184" s="30">
        <f>IF(L184&lt;=Calculator!$F$9,'Growth rate'!J183,0)</f>
        <v>0</v>
      </c>
      <c r="N184" s="30">
        <f t="shared" si="33"/>
        <v>0</v>
      </c>
      <c r="O184" s="31">
        <f t="shared" si="34"/>
        <v>0</v>
      </c>
      <c r="P184" s="31">
        <f t="shared" si="35"/>
        <v>0</v>
      </c>
      <c r="Q184" s="31">
        <f t="shared" si="27"/>
        <v>0</v>
      </c>
      <c r="R184" s="24">
        <f t="shared" si="36"/>
        <v>0.5</v>
      </c>
      <c r="S184" s="24">
        <f>VLOOKUP(R184,LAI!$E$132:$F$282,2,FALSE)</f>
        <v>2.6069733117608935</v>
      </c>
      <c r="T184" s="32">
        <f t="shared" si="28"/>
        <v>0</v>
      </c>
    </row>
    <row r="185" spans="1:20" x14ac:dyDescent="0.35">
      <c r="A185" s="23">
        <f t="shared" si="37"/>
        <v>182</v>
      </c>
      <c r="B185" s="30">
        <f>IF(A185&lt;=Calculator!$B$9,'Growth rate'!B184,0)</f>
        <v>0</v>
      </c>
      <c r="C185" s="30">
        <f t="shared" si="29"/>
        <v>0</v>
      </c>
      <c r="D185" s="31">
        <f t="shared" si="30"/>
        <v>0</v>
      </c>
      <c r="E185" s="31">
        <f t="shared" si="31"/>
        <v>0</v>
      </c>
      <c r="F185" s="31">
        <f t="shared" si="25"/>
        <v>0</v>
      </c>
      <c r="G185" s="24">
        <f t="shared" si="32"/>
        <v>0.5</v>
      </c>
      <c r="H185" s="24">
        <f>VLOOKUP(G185,LAI!$E$132:$F$282,2,FALSE)</f>
        <v>2.6069733117608935</v>
      </c>
      <c r="I185" s="32">
        <f t="shared" si="26"/>
        <v>0</v>
      </c>
      <c r="J185" s="35"/>
      <c r="L185" s="23">
        <v>182</v>
      </c>
      <c r="M185" s="30">
        <f>IF(L185&lt;=Calculator!$F$9,'Growth rate'!J184,0)</f>
        <v>0</v>
      </c>
      <c r="N185" s="30">
        <f t="shared" si="33"/>
        <v>0</v>
      </c>
      <c r="O185" s="31">
        <f t="shared" si="34"/>
        <v>0</v>
      </c>
      <c r="P185" s="31">
        <f t="shared" si="35"/>
        <v>0</v>
      </c>
      <c r="Q185" s="31">
        <f t="shared" si="27"/>
        <v>0</v>
      </c>
      <c r="R185" s="24">
        <f t="shared" si="36"/>
        <v>0.5</v>
      </c>
      <c r="S185" s="24">
        <f>VLOOKUP(R185,LAI!$E$132:$F$282,2,FALSE)</f>
        <v>2.6069733117608935</v>
      </c>
      <c r="T185" s="32">
        <f t="shared" si="28"/>
        <v>0</v>
      </c>
    </row>
    <row r="186" spans="1:20" x14ac:dyDescent="0.35">
      <c r="A186" s="23">
        <f t="shared" si="37"/>
        <v>183</v>
      </c>
      <c r="B186" s="30">
        <f>IF(A186&lt;=Calculator!$B$9,'Growth rate'!B185,0)</f>
        <v>0</v>
      </c>
      <c r="C186" s="30">
        <f t="shared" si="29"/>
        <v>0</v>
      </c>
      <c r="D186" s="31">
        <f t="shared" si="30"/>
        <v>0</v>
      </c>
      <c r="E186" s="31">
        <f t="shared" si="31"/>
        <v>0</v>
      </c>
      <c r="F186" s="31">
        <f t="shared" si="25"/>
        <v>0</v>
      </c>
      <c r="G186" s="24">
        <f t="shared" si="32"/>
        <v>0.5</v>
      </c>
      <c r="H186" s="24">
        <f>VLOOKUP(G186,LAI!$E$132:$F$282,2,FALSE)</f>
        <v>2.6069733117608935</v>
      </c>
      <c r="I186" s="32">
        <f t="shared" si="26"/>
        <v>0</v>
      </c>
      <c r="J186" s="35"/>
      <c r="L186" s="23">
        <v>183</v>
      </c>
      <c r="M186" s="30">
        <f>IF(L186&lt;=Calculator!$F$9,'Growth rate'!J185,0)</f>
        <v>0</v>
      </c>
      <c r="N186" s="30">
        <f t="shared" si="33"/>
        <v>0</v>
      </c>
      <c r="O186" s="31">
        <f t="shared" si="34"/>
        <v>0</v>
      </c>
      <c r="P186" s="31">
        <f t="shared" si="35"/>
        <v>0</v>
      </c>
      <c r="Q186" s="31">
        <f t="shared" si="27"/>
        <v>0</v>
      </c>
      <c r="R186" s="24">
        <f t="shared" si="36"/>
        <v>0.5</v>
      </c>
      <c r="S186" s="24">
        <f>VLOOKUP(R186,LAI!$E$132:$F$282,2,FALSE)</f>
        <v>2.6069733117608935</v>
      </c>
      <c r="T186" s="32">
        <f t="shared" si="28"/>
        <v>0</v>
      </c>
    </row>
    <row r="187" spans="1:20" x14ac:dyDescent="0.35">
      <c r="A187" s="23">
        <f t="shared" si="37"/>
        <v>184</v>
      </c>
      <c r="B187" s="30">
        <f>IF(A187&lt;=Calculator!$B$9,'Growth rate'!B186,0)</f>
        <v>0</v>
      </c>
      <c r="C187" s="30">
        <f t="shared" si="29"/>
        <v>0</v>
      </c>
      <c r="D187" s="31">
        <f t="shared" si="30"/>
        <v>0</v>
      </c>
      <c r="E187" s="31">
        <f t="shared" si="31"/>
        <v>0</v>
      </c>
      <c r="F187" s="31">
        <f t="shared" si="25"/>
        <v>0</v>
      </c>
      <c r="G187" s="24">
        <f t="shared" si="32"/>
        <v>0.5</v>
      </c>
      <c r="H187" s="24">
        <f>VLOOKUP(G187,LAI!$E$132:$F$282,2,FALSE)</f>
        <v>2.6069733117608935</v>
      </c>
      <c r="I187" s="32">
        <f t="shared" si="26"/>
        <v>0</v>
      </c>
      <c r="J187" s="35"/>
      <c r="L187" s="23">
        <v>184</v>
      </c>
      <c r="M187" s="30">
        <f>IF(L187&lt;=Calculator!$F$9,'Growth rate'!J186,0)</f>
        <v>0</v>
      </c>
      <c r="N187" s="30">
        <f t="shared" si="33"/>
        <v>0</v>
      </c>
      <c r="O187" s="31">
        <f t="shared" si="34"/>
        <v>0</v>
      </c>
      <c r="P187" s="31">
        <f t="shared" si="35"/>
        <v>0</v>
      </c>
      <c r="Q187" s="31">
        <f t="shared" si="27"/>
        <v>0</v>
      </c>
      <c r="R187" s="24">
        <f t="shared" si="36"/>
        <v>0.5</v>
      </c>
      <c r="S187" s="24">
        <f>VLOOKUP(R187,LAI!$E$132:$F$282,2,FALSE)</f>
        <v>2.6069733117608935</v>
      </c>
      <c r="T187" s="32">
        <f t="shared" si="28"/>
        <v>0</v>
      </c>
    </row>
    <row r="188" spans="1:20" x14ac:dyDescent="0.35">
      <c r="A188" s="23">
        <f t="shared" si="37"/>
        <v>185</v>
      </c>
      <c r="B188" s="30">
        <f>IF(A188&lt;=Calculator!$B$9,'Growth rate'!B187,0)</f>
        <v>0</v>
      </c>
      <c r="C188" s="30">
        <f t="shared" si="29"/>
        <v>0</v>
      </c>
      <c r="D188" s="31">
        <f t="shared" si="30"/>
        <v>0</v>
      </c>
      <c r="E188" s="31">
        <f t="shared" si="31"/>
        <v>0</v>
      </c>
      <c r="F188" s="31">
        <f t="shared" si="25"/>
        <v>0</v>
      </c>
      <c r="G188" s="24">
        <f t="shared" si="32"/>
        <v>0.5</v>
      </c>
      <c r="H188" s="24">
        <f>VLOOKUP(G188,LAI!$E$132:$F$282,2,FALSE)</f>
        <v>2.6069733117608935</v>
      </c>
      <c r="I188" s="32">
        <f t="shared" si="26"/>
        <v>0</v>
      </c>
      <c r="J188" s="35"/>
      <c r="L188" s="23">
        <v>185</v>
      </c>
      <c r="M188" s="30">
        <f>IF(L188&lt;=Calculator!$F$9,'Growth rate'!J187,0)</f>
        <v>0</v>
      </c>
      <c r="N188" s="30">
        <f t="shared" si="33"/>
        <v>0</v>
      </c>
      <c r="O188" s="31">
        <f t="shared" si="34"/>
        <v>0</v>
      </c>
      <c r="P188" s="31">
        <f t="shared" si="35"/>
        <v>0</v>
      </c>
      <c r="Q188" s="31">
        <f t="shared" si="27"/>
        <v>0</v>
      </c>
      <c r="R188" s="24">
        <f t="shared" si="36"/>
        <v>0.5</v>
      </c>
      <c r="S188" s="24">
        <f>VLOOKUP(R188,LAI!$E$132:$F$282,2,FALSE)</f>
        <v>2.6069733117608935</v>
      </c>
      <c r="T188" s="32">
        <f t="shared" si="28"/>
        <v>0</v>
      </c>
    </row>
    <row r="189" spans="1:20" x14ac:dyDescent="0.35">
      <c r="A189" s="23">
        <f t="shared" si="37"/>
        <v>186</v>
      </c>
      <c r="B189" s="30">
        <f>IF(A189&lt;=Calculator!$B$9,'Growth rate'!B188,0)</f>
        <v>0</v>
      </c>
      <c r="C189" s="30">
        <f t="shared" si="29"/>
        <v>0</v>
      </c>
      <c r="D189" s="31">
        <f t="shared" si="30"/>
        <v>0</v>
      </c>
      <c r="E189" s="31">
        <f t="shared" si="31"/>
        <v>0</v>
      </c>
      <c r="F189" s="31">
        <f t="shared" si="25"/>
        <v>0</v>
      </c>
      <c r="G189" s="24">
        <f t="shared" si="32"/>
        <v>0.5</v>
      </c>
      <c r="H189" s="24">
        <f>VLOOKUP(G189,LAI!$E$132:$F$282,2,FALSE)</f>
        <v>2.6069733117608935</v>
      </c>
      <c r="I189" s="32">
        <f t="shared" si="26"/>
        <v>0</v>
      </c>
      <c r="J189" s="35"/>
      <c r="L189" s="23">
        <v>186</v>
      </c>
      <c r="M189" s="30">
        <f>IF(L189&lt;=Calculator!$F$9,'Growth rate'!J188,0)</f>
        <v>0</v>
      </c>
      <c r="N189" s="30">
        <f t="shared" si="33"/>
        <v>0</v>
      </c>
      <c r="O189" s="31">
        <f t="shared" si="34"/>
        <v>0</v>
      </c>
      <c r="P189" s="31">
        <f t="shared" si="35"/>
        <v>0</v>
      </c>
      <c r="Q189" s="31">
        <f t="shared" si="27"/>
        <v>0</v>
      </c>
      <c r="R189" s="24">
        <f t="shared" si="36"/>
        <v>0.5</v>
      </c>
      <c r="S189" s="24">
        <f>VLOOKUP(R189,LAI!$E$132:$F$282,2,FALSE)</f>
        <v>2.6069733117608935</v>
      </c>
      <c r="T189" s="32">
        <f t="shared" si="28"/>
        <v>0</v>
      </c>
    </row>
    <row r="190" spans="1:20" x14ac:dyDescent="0.35">
      <c r="A190" s="23">
        <f t="shared" si="37"/>
        <v>187</v>
      </c>
      <c r="B190" s="30">
        <f>IF(A190&lt;=Calculator!$B$9,'Growth rate'!B189,0)</f>
        <v>0</v>
      </c>
      <c r="C190" s="30">
        <f t="shared" si="29"/>
        <v>0</v>
      </c>
      <c r="D190" s="31">
        <f t="shared" si="30"/>
        <v>0</v>
      </c>
      <c r="E190" s="31">
        <f t="shared" si="31"/>
        <v>0</v>
      </c>
      <c r="F190" s="31">
        <f t="shared" si="25"/>
        <v>0</v>
      </c>
      <c r="G190" s="24">
        <f t="shared" si="32"/>
        <v>0.5</v>
      </c>
      <c r="H190" s="24">
        <f>VLOOKUP(G190,LAI!$E$132:$F$282,2,FALSE)</f>
        <v>2.6069733117608935</v>
      </c>
      <c r="I190" s="32">
        <f t="shared" si="26"/>
        <v>0</v>
      </c>
      <c r="J190" s="35"/>
      <c r="L190" s="23">
        <v>187</v>
      </c>
      <c r="M190" s="30">
        <f>IF(L190&lt;=Calculator!$F$9,'Growth rate'!J189,0)</f>
        <v>0</v>
      </c>
      <c r="N190" s="30">
        <f t="shared" si="33"/>
        <v>0</v>
      </c>
      <c r="O190" s="31">
        <f t="shared" si="34"/>
        <v>0</v>
      </c>
      <c r="P190" s="31">
        <f t="shared" si="35"/>
        <v>0</v>
      </c>
      <c r="Q190" s="31">
        <f t="shared" si="27"/>
        <v>0</v>
      </c>
      <c r="R190" s="24">
        <f t="shared" si="36"/>
        <v>0.5</v>
      </c>
      <c r="S190" s="24">
        <f>VLOOKUP(R190,LAI!$E$132:$F$282,2,FALSE)</f>
        <v>2.6069733117608935</v>
      </c>
      <c r="T190" s="32">
        <f t="shared" si="28"/>
        <v>0</v>
      </c>
    </row>
    <row r="191" spans="1:20" x14ac:dyDescent="0.35">
      <c r="A191" s="23">
        <f t="shared" si="37"/>
        <v>188</v>
      </c>
      <c r="B191" s="30">
        <f>IF(A191&lt;=Calculator!$B$9,'Growth rate'!B190,0)</f>
        <v>0</v>
      </c>
      <c r="C191" s="30">
        <f t="shared" si="29"/>
        <v>0</v>
      </c>
      <c r="D191" s="31">
        <f t="shared" si="30"/>
        <v>0</v>
      </c>
      <c r="E191" s="31">
        <f t="shared" si="31"/>
        <v>0</v>
      </c>
      <c r="F191" s="31">
        <f t="shared" si="25"/>
        <v>0</v>
      </c>
      <c r="G191" s="24">
        <f t="shared" si="32"/>
        <v>0.5</v>
      </c>
      <c r="H191" s="24">
        <f>VLOOKUP(G191,LAI!$E$132:$F$282,2,FALSE)</f>
        <v>2.6069733117608935</v>
      </c>
      <c r="I191" s="32">
        <f t="shared" si="26"/>
        <v>0</v>
      </c>
      <c r="J191" s="35"/>
      <c r="L191" s="23">
        <v>188</v>
      </c>
      <c r="M191" s="30">
        <f>IF(L191&lt;=Calculator!$F$9,'Growth rate'!J190,0)</f>
        <v>0</v>
      </c>
      <c r="N191" s="30">
        <f t="shared" si="33"/>
        <v>0</v>
      </c>
      <c r="O191" s="31">
        <f t="shared" si="34"/>
        <v>0</v>
      </c>
      <c r="P191" s="31">
        <f t="shared" si="35"/>
        <v>0</v>
      </c>
      <c r="Q191" s="31">
        <f t="shared" si="27"/>
        <v>0</v>
      </c>
      <c r="R191" s="24">
        <f t="shared" si="36"/>
        <v>0.5</v>
      </c>
      <c r="S191" s="24">
        <f>VLOOKUP(R191,LAI!$E$132:$F$282,2,FALSE)</f>
        <v>2.6069733117608935</v>
      </c>
      <c r="T191" s="32">
        <f t="shared" si="28"/>
        <v>0</v>
      </c>
    </row>
    <row r="192" spans="1:20" x14ac:dyDescent="0.35">
      <c r="A192" s="23">
        <f t="shared" si="37"/>
        <v>189</v>
      </c>
      <c r="B192" s="30">
        <f>IF(A192&lt;=Calculator!$B$9,'Growth rate'!B191,0)</f>
        <v>0</v>
      </c>
      <c r="C192" s="30">
        <f t="shared" si="29"/>
        <v>0</v>
      </c>
      <c r="D192" s="31">
        <f t="shared" si="30"/>
        <v>0</v>
      </c>
      <c r="E192" s="31">
        <f t="shared" si="31"/>
        <v>0</v>
      </c>
      <c r="F192" s="31">
        <f t="shared" si="25"/>
        <v>0</v>
      </c>
      <c r="G192" s="24">
        <f t="shared" si="32"/>
        <v>0.5</v>
      </c>
      <c r="H192" s="24">
        <f>VLOOKUP(G192,LAI!$E$132:$F$282,2,FALSE)</f>
        <v>2.6069733117608935</v>
      </c>
      <c r="I192" s="32">
        <f t="shared" si="26"/>
        <v>0</v>
      </c>
      <c r="J192" s="35"/>
      <c r="L192" s="23">
        <v>189</v>
      </c>
      <c r="M192" s="30">
        <f>IF(L192&lt;=Calculator!$F$9,'Growth rate'!J191,0)</f>
        <v>0</v>
      </c>
      <c r="N192" s="30">
        <f t="shared" si="33"/>
        <v>0</v>
      </c>
      <c r="O192" s="31">
        <f t="shared" si="34"/>
        <v>0</v>
      </c>
      <c r="P192" s="31">
        <f t="shared" si="35"/>
        <v>0</v>
      </c>
      <c r="Q192" s="31">
        <f t="shared" si="27"/>
        <v>0</v>
      </c>
      <c r="R192" s="24">
        <f t="shared" si="36"/>
        <v>0.5</v>
      </c>
      <c r="S192" s="24">
        <f>VLOOKUP(R192,LAI!$E$132:$F$282,2,FALSE)</f>
        <v>2.6069733117608935</v>
      </c>
      <c r="T192" s="32">
        <f t="shared" si="28"/>
        <v>0</v>
      </c>
    </row>
    <row r="193" spans="1:20" x14ac:dyDescent="0.35">
      <c r="A193" s="23">
        <f t="shared" si="37"/>
        <v>190</v>
      </c>
      <c r="B193" s="30">
        <f>IF(A193&lt;=Calculator!$B$9,'Growth rate'!B192,0)</f>
        <v>0</v>
      </c>
      <c r="C193" s="30">
        <f t="shared" si="29"/>
        <v>0</v>
      </c>
      <c r="D193" s="31">
        <f t="shared" si="30"/>
        <v>0</v>
      </c>
      <c r="E193" s="31">
        <f t="shared" si="31"/>
        <v>0</v>
      </c>
      <c r="F193" s="31">
        <f t="shared" si="25"/>
        <v>0</v>
      </c>
      <c r="G193" s="24">
        <f t="shared" si="32"/>
        <v>0.5</v>
      </c>
      <c r="H193" s="24">
        <f>VLOOKUP(G193,LAI!$E$132:$F$282,2,FALSE)</f>
        <v>2.6069733117608935</v>
      </c>
      <c r="I193" s="32">
        <f t="shared" si="26"/>
        <v>0</v>
      </c>
      <c r="J193" s="35"/>
      <c r="L193" s="23">
        <v>190</v>
      </c>
      <c r="M193" s="30">
        <f>IF(L193&lt;=Calculator!$F$9,'Growth rate'!J192,0)</f>
        <v>0</v>
      </c>
      <c r="N193" s="30">
        <f t="shared" si="33"/>
        <v>0</v>
      </c>
      <c r="O193" s="31">
        <f t="shared" si="34"/>
        <v>0</v>
      </c>
      <c r="P193" s="31">
        <f t="shared" si="35"/>
        <v>0</v>
      </c>
      <c r="Q193" s="31">
        <f t="shared" si="27"/>
        <v>0</v>
      </c>
      <c r="R193" s="24">
        <f t="shared" si="36"/>
        <v>0.5</v>
      </c>
      <c r="S193" s="24">
        <f>VLOOKUP(R193,LAI!$E$132:$F$282,2,FALSE)</f>
        <v>2.6069733117608935</v>
      </c>
      <c r="T193" s="32">
        <f t="shared" si="28"/>
        <v>0</v>
      </c>
    </row>
    <row r="194" spans="1:20" x14ac:dyDescent="0.35">
      <c r="A194" s="23">
        <f t="shared" si="37"/>
        <v>191</v>
      </c>
      <c r="B194" s="30">
        <f>IF(A194&lt;=Calculator!$B$9,'Growth rate'!B193,0)</f>
        <v>0</v>
      </c>
      <c r="C194" s="30">
        <f t="shared" si="29"/>
        <v>0</v>
      </c>
      <c r="D194" s="31">
        <f t="shared" si="30"/>
        <v>0</v>
      </c>
      <c r="E194" s="31">
        <f t="shared" si="31"/>
        <v>0</v>
      </c>
      <c r="F194" s="31">
        <f t="shared" si="25"/>
        <v>0</v>
      </c>
      <c r="G194" s="24">
        <f t="shared" si="32"/>
        <v>0.5</v>
      </c>
      <c r="H194" s="24">
        <f>VLOOKUP(G194,LAI!$E$132:$F$282,2,FALSE)</f>
        <v>2.6069733117608935</v>
      </c>
      <c r="I194" s="32">
        <f t="shared" si="26"/>
        <v>0</v>
      </c>
      <c r="J194" s="35"/>
      <c r="L194" s="23">
        <v>191</v>
      </c>
      <c r="M194" s="30">
        <f>IF(L194&lt;=Calculator!$F$9,'Growth rate'!J193,0)</f>
        <v>0</v>
      </c>
      <c r="N194" s="30">
        <f t="shared" si="33"/>
        <v>0</v>
      </c>
      <c r="O194" s="31">
        <f t="shared" si="34"/>
        <v>0</v>
      </c>
      <c r="P194" s="31">
        <f t="shared" si="35"/>
        <v>0</v>
      </c>
      <c r="Q194" s="31">
        <f t="shared" si="27"/>
        <v>0</v>
      </c>
      <c r="R194" s="24">
        <f t="shared" si="36"/>
        <v>0.5</v>
      </c>
      <c r="S194" s="24">
        <f>VLOOKUP(R194,LAI!$E$132:$F$282,2,FALSE)</f>
        <v>2.6069733117608935</v>
      </c>
      <c r="T194" s="32">
        <f t="shared" si="28"/>
        <v>0</v>
      </c>
    </row>
    <row r="195" spans="1:20" x14ac:dyDescent="0.35">
      <c r="A195" s="23">
        <f t="shared" si="37"/>
        <v>192</v>
      </c>
      <c r="B195" s="30">
        <f>IF(A195&lt;=Calculator!$B$9,'Growth rate'!B194,0)</f>
        <v>0</v>
      </c>
      <c r="C195" s="30">
        <f t="shared" si="29"/>
        <v>0</v>
      </c>
      <c r="D195" s="31">
        <f t="shared" si="30"/>
        <v>0</v>
      </c>
      <c r="E195" s="31">
        <f t="shared" si="31"/>
        <v>0</v>
      </c>
      <c r="F195" s="31">
        <f t="shared" si="25"/>
        <v>0</v>
      </c>
      <c r="G195" s="24">
        <f t="shared" si="32"/>
        <v>0.5</v>
      </c>
      <c r="H195" s="24">
        <f>VLOOKUP(G195,LAI!$E$132:$F$282,2,FALSE)</f>
        <v>2.6069733117608935</v>
      </c>
      <c r="I195" s="32">
        <f t="shared" si="26"/>
        <v>0</v>
      </c>
      <c r="J195" s="35"/>
      <c r="L195" s="23">
        <v>192</v>
      </c>
      <c r="M195" s="30">
        <f>IF(L195&lt;=Calculator!$F$9,'Growth rate'!J194,0)</f>
        <v>0</v>
      </c>
      <c r="N195" s="30">
        <f t="shared" si="33"/>
        <v>0</v>
      </c>
      <c r="O195" s="31">
        <f t="shared" si="34"/>
        <v>0</v>
      </c>
      <c r="P195" s="31">
        <f t="shared" si="35"/>
        <v>0</v>
      </c>
      <c r="Q195" s="31">
        <f t="shared" si="27"/>
        <v>0</v>
      </c>
      <c r="R195" s="24">
        <f t="shared" si="36"/>
        <v>0.5</v>
      </c>
      <c r="S195" s="24">
        <f>VLOOKUP(R195,LAI!$E$132:$F$282,2,FALSE)</f>
        <v>2.6069733117608935</v>
      </c>
      <c r="T195" s="32">
        <f t="shared" si="28"/>
        <v>0</v>
      </c>
    </row>
    <row r="196" spans="1:20" x14ac:dyDescent="0.35">
      <c r="A196" s="23">
        <f t="shared" si="37"/>
        <v>193</v>
      </c>
      <c r="B196" s="30">
        <f>IF(A196&lt;=Calculator!$B$9,'Growth rate'!B195,0)</f>
        <v>0</v>
      </c>
      <c r="C196" s="30">
        <f t="shared" si="29"/>
        <v>0</v>
      </c>
      <c r="D196" s="31">
        <f t="shared" si="30"/>
        <v>0</v>
      </c>
      <c r="E196" s="31">
        <f t="shared" si="31"/>
        <v>0</v>
      </c>
      <c r="F196" s="31">
        <f t="shared" ref="F196:F259" si="38">IF(D196&gt;0,IF(E196&gt;0,D196/E196,0),0)</f>
        <v>0</v>
      </c>
      <c r="G196" s="24">
        <f t="shared" si="32"/>
        <v>0.5</v>
      </c>
      <c r="H196" s="24">
        <f>VLOOKUP(G196,LAI!$E$132:$F$282,2,FALSE)</f>
        <v>2.6069733117608935</v>
      </c>
      <c r="I196" s="32">
        <f t="shared" ref="I196:I259" si="39">(((E196/2)^2)*PI())*H196</f>
        <v>0</v>
      </c>
      <c r="J196" s="35"/>
      <c r="L196" s="23">
        <v>193</v>
      </c>
      <c r="M196" s="30">
        <f>IF(L196&lt;=Calculator!$F$9,'Growth rate'!J195,0)</f>
        <v>0</v>
      </c>
      <c r="N196" s="30">
        <f t="shared" si="33"/>
        <v>0</v>
      </c>
      <c r="O196" s="31">
        <f t="shared" si="34"/>
        <v>0</v>
      </c>
      <c r="P196" s="31">
        <f t="shared" si="35"/>
        <v>0</v>
      </c>
      <c r="Q196" s="31">
        <f t="shared" ref="Q196:Q259" si="40">IF(O196&gt;0,IF(P196&gt;0,O196/P196,0),0)</f>
        <v>0</v>
      </c>
      <c r="R196" s="24">
        <f t="shared" si="36"/>
        <v>0.5</v>
      </c>
      <c r="S196" s="24">
        <f>VLOOKUP(R196,LAI!$E$132:$F$282,2,FALSE)</f>
        <v>2.6069733117608935</v>
      </c>
      <c r="T196" s="32">
        <f t="shared" ref="T196:T259" si="41">(((P196/2)^2)*PI())*S196</f>
        <v>0</v>
      </c>
    </row>
    <row r="197" spans="1:20" x14ac:dyDescent="0.35">
      <c r="A197" s="23">
        <f t="shared" si="37"/>
        <v>194</v>
      </c>
      <c r="B197" s="30">
        <f>IF(A197&lt;=Calculator!$B$9,'Growth rate'!B196,0)</f>
        <v>0</v>
      </c>
      <c r="C197" s="30">
        <f t="shared" ref="C197:C260" si="42">IF(B197&lt;=45,B197,45)</f>
        <v>0</v>
      </c>
      <c r="D197" s="31">
        <f t="shared" ref="D197:D260" si="43">IF(C197&gt;0,EXP(1.6125 + (LN(C197) * 0.6897)),0)</f>
        <v>0</v>
      </c>
      <c r="E197" s="31">
        <f t="shared" ref="E197:E260" si="44">IF(C197&gt;0,3.9088+(C197*2.6747)+(C197^2*-0.0329),0)</f>
        <v>0</v>
      </c>
      <c r="F197" s="31">
        <f t="shared" si="38"/>
        <v>0</v>
      </c>
      <c r="G197" s="24">
        <f t="shared" ref="G197:G260" si="45">IF(F197&gt;2,2, IF(F197&lt;0.5,0.5,ROUND(F197,2)))</f>
        <v>0.5</v>
      </c>
      <c r="H197" s="24">
        <f>VLOOKUP(G197,LAI!$E$132:$F$282,2,FALSE)</f>
        <v>2.6069733117608935</v>
      </c>
      <c r="I197" s="32">
        <f t="shared" si="39"/>
        <v>0</v>
      </c>
      <c r="J197" s="35"/>
      <c r="L197" s="23">
        <v>194</v>
      </c>
      <c r="M197" s="30">
        <f>IF(L197&lt;=Calculator!$F$9,'Growth rate'!J196,0)</f>
        <v>0</v>
      </c>
      <c r="N197" s="30">
        <f t="shared" ref="N197:N260" si="46">IF(M197&lt;=45,M197,45)</f>
        <v>0</v>
      </c>
      <c r="O197" s="31">
        <f t="shared" ref="O197:O260" si="47">IF(N197&gt;0,EXP(1.6125 + (LN(N197) * 0.6897)),0)</f>
        <v>0</v>
      </c>
      <c r="P197" s="31">
        <f t="shared" ref="P197:P260" si="48">IF(N197&gt;0,3.9088+(N197*2.6747)+(N197^2*-0.0329),0)</f>
        <v>0</v>
      </c>
      <c r="Q197" s="31">
        <f t="shared" si="40"/>
        <v>0</v>
      </c>
      <c r="R197" s="24">
        <f t="shared" ref="R197:R260" si="49">IF(Q197&gt;2,2, IF(Q197&lt;0.5,0.5,ROUND(Q197,2)))</f>
        <v>0.5</v>
      </c>
      <c r="S197" s="24">
        <f>VLOOKUP(R197,LAI!$E$132:$F$282,2,FALSE)</f>
        <v>2.6069733117608935</v>
      </c>
      <c r="T197" s="32">
        <f t="shared" si="41"/>
        <v>0</v>
      </c>
    </row>
    <row r="198" spans="1:20" x14ac:dyDescent="0.35">
      <c r="A198" s="23">
        <f t="shared" si="37"/>
        <v>195</v>
      </c>
      <c r="B198" s="30">
        <f>IF(A198&lt;=Calculator!$B$9,'Growth rate'!B197,0)</f>
        <v>0</v>
      </c>
      <c r="C198" s="30">
        <f t="shared" si="42"/>
        <v>0</v>
      </c>
      <c r="D198" s="31">
        <f t="shared" si="43"/>
        <v>0</v>
      </c>
      <c r="E198" s="31">
        <f t="shared" si="44"/>
        <v>0</v>
      </c>
      <c r="F198" s="31">
        <f t="shared" si="38"/>
        <v>0</v>
      </c>
      <c r="G198" s="24">
        <f t="shared" si="45"/>
        <v>0.5</v>
      </c>
      <c r="H198" s="24">
        <f>VLOOKUP(G198,LAI!$E$132:$F$282,2,FALSE)</f>
        <v>2.6069733117608935</v>
      </c>
      <c r="I198" s="32">
        <f t="shared" si="39"/>
        <v>0</v>
      </c>
      <c r="J198" s="35"/>
      <c r="L198" s="23">
        <v>195</v>
      </c>
      <c r="M198" s="30">
        <f>IF(L198&lt;=Calculator!$F$9,'Growth rate'!J197,0)</f>
        <v>0</v>
      </c>
      <c r="N198" s="30">
        <f t="shared" si="46"/>
        <v>0</v>
      </c>
      <c r="O198" s="31">
        <f t="shared" si="47"/>
        <v>0</v>
      </c>
      <c r="P198" s="31">
        <f t="shared" si="48"/>
        <v>0</v>
      </c>
      <c r="Q198" s="31">
        <f t="shared" si="40"/>
        <v>0</v>
      </c>
      <c r="R198" s="24">
        <f t="shared" si="49"/>
        <v>0.5</v>
      </c>
      <c r="S198" s="24">
        <f>VLOOKUP(R198,LAI!$E$132:$F$282,2,FALSE)</f>
        <v>2.6069733117608935</v>
      </c>
      <c r="T198" s="32">
        <f t="shared" si="41"/>
        <v>0</v>
      </c>
    </row>
    <row r="199" spans="1:20" x14ac:dyDescent="0.35">
      <c r="A199" s="23">
        <f t="shared" si="37"/>
        <v>196</v>
      </c>
      <c r="B199" s="30">
        <f>IF(A199&lt;=Calculator!$B$9,'Growth rate'!B198,0)</f>
        <v>0</v>
      </c>
      <c r="C199" s="30">
        <f t="shared" si="42"/>
        <v>0</v>
      </c>
      <c r="D199" s="31">
        <f t="shared" si="43"/>
        <v>0</v>
      </c>
      <c r="E199" s="31">
        <f t="shared" si="44"/>
        <v>0</v>
      </c>
      <c r="F199" s="31">
        <f t="shared" si="38"/>
        <v>0</v>
      </c>
      <c r="G199" s="24">
        <f t="shared" si="45"/>
        <v>0.5</v>
      </c>
      <c r="H199" s="24">
        <f>VLOOKUP(G199,LAI!$E$132:$F$282,2,FALSE)</f>
        <v>2.6069733117608935</v>
      </c>
      <c r="I199" s="32">
        <f t="shared" si="39"/>
        <v>0</v>
      </c>
      <c r="J199" s="35"/>
      <c r="L199" s="23">
        <v>196</v>
      </c>
      <c r="M199" s="30">
        <f>IF(L199&lt;=Calculator!$F$9,'Growth rate'!J198,0)</f>
        <v>0</v>
      </c>
      <c r="N199" s="30">
        <f t="shared" si="46"/>
        <v>0</v>
      </c>
      <c r="O199" s="31">
        <f t="shared" si="47"/>
        <v>0</v>
      </c>
      <c r="P199" s="31">
        <f t="shared" si="48"/>
        <v>0</v>
      </c>
      <c r="Q199" s="31">
        <f t="shared" si="40"/>
        <v>0</v>
      </c>
      <c r="R199" s="24">
        <f t="shared" si="49"/>
        <v>0.5</v>
      </c>
      <c r="S199" s="24">
        <f>VLOOKUP(R199,LAI!$E$132:$F$282,2,FALSE)</f>
        <v>2.6069733117608935</v>
      </c>
      <c r="T199" s="32">
        <f t="shared" si="41"/>
        <v>0</v>
      </c>
    </row>
    <row r="200" spans="1:20" x14ac:dyDescent="0.35">
      <c r="A200" s="23">
        <f t="shared" si="37"/>
        <v>197</v>
      </c>
      <c r="B200" s="30">
        <f>IF(A200&lt;=Calculator!$B$9,'Growth rate'!B199,0)</f>
        <v>0</v>
      </c>
      <c r="C200" s="30">
        <f t="shared" si="42"/>
        <v>0</v>
      </c>
      <c r="D200" s="31">
        <f t="shared" si="43"/>
        <v>0</v>
      </c>
      <c r="E200" s="31">
        <f t="shared" si="44"/>
        <v>0</v>
      </c>
      <c r="F200" s="31">
        <f t="shared" si="38"/>
        <v>0</v>
      </c>
      <c r="G200" s="24">
        <f t="shared" si="45"/>
        <v>0.5</v>
      </c>
      <c r="H200" s="24">
        <f>VLOOKUP(G200,LAI!$E$132:$F$282,2,FALSE)</f>
        <v>2.6069733117608935</v>
      </c>
      <c r="I200" s="32">
        <f t="shared" si="39"/>
        <v>0</v>
      </c>
      <c r="J200" s="35"/>
      <c r="L200" s="23">
        <v>197</v>
      </c>
      <c r="M200" s="30">
        <f>IF(L200&lt;=Calculator!$F$9,'Growth rate'!J199,0)</f>
        <v>0</v>
      </c>
      <c r="N200" s="30">
        <f t="shared" si="46"/>
        <v>0</v>
      </c>
      <c r="O200" s="31">
        <f t="shared" si="47"/>
        <v>0</v>
      </c>
      <c r="P200" s="31">
        <f t="shared" si="48"/>
        <v>0</v>
      </c>
      <c r="Q200" s="31">
        <f t="shared" si="40"/>
        <v>0</v>
      </c>
      <c r="R200" s="24">
        <f t="shared" si="49"/>
        <v>0.5</v>
      </c>
      <c r="S200" s="24">
        <f>VLOOKUP(R200,LAI!$E$132:$F$282,2,FALSE)</f>
        <v>2.6069733117608935</v>
      </c>
      <c r="T200" s="32">
        <f t="shared" si="41"/>
        <v>0</v>
      </c>
    </row>
    <row r="201" spans="1:20" x14ac:dyDescent="0.35">
      <c r="A201" s="23">
        <f t="shared" si="37"/>
        <v>198</v>
      </c>
      <c r="B201" s="30">
        <f>IF(A201&lt;=Calculator!$B$9,'Growth rate'!B200,0)</f>
        <v>0</v>
      </c>
      <c r="C201" s="30">
        <f t="shared" si="42"/>
        <v>0</v>
      </c>
      <c r="D201" s="31">
        <f t="shared" si="43"/>
        <v>0</v>
      </c>
      <c r="E201" s="31">
        <f t="shared" si="44"/>
        <v>0</v>
      </c>
      <c r="F201" s="31">
        <f t="shared" si="38"/>
        <v>0</v>
      </c>
      <c r="G201" s="24">
        <f t="shared" si="45"/>
        <v>0.5</v>
      </c>
      <c r="H201" s="24">
        <f>VLOOKUP(G201,LAI!$E$132:$F$282,2,FALSE)</f>
        <v>2.6069733117608935</v>
      </c>
      <c r="I201" s="32">
        <f t="shared" si="39"/>
        <v>0</v>
      </c>
      <c r="J201" s="35"/>
      <c r="L201" s="23">
        <v>198</v>
      </c>
      <c r="M201" s="30">
        <f>IF(L201&lt;=Calculator!$F$9,'Growth rate'!J200,0)</f>
        <v>0</v>
      </c>
      <c r="N201" s="30">
        <f t="shared" si="46"/>
        <v>0</v>
      </c>
      <c r="O201" s="31">
        <f t="shared" si="47"/>
        <v>0</v>
      </c>
      <c r="P201" s="31">
        <f t="shared" si="48"/>
        <v>0</v>
      </c>
      <c r="Q201" s="31">
        <f t="shared" si="40"/>
        <v>0</v>
      </c>
      <c r="R201" s="24">
        <f t="shared" si="49"/>
        <v>0.5</v>
      </c>
      <c r="S201" s="24">
        <f>VLOOKUP(R201,LAI!$E$132:$F$282,2,FALSE)</f>
        <v>2.6069733117608935</v>
      </c>
      <c r="T201" s="32">
        <f t="shared" si="41"/>
        <v>0</v>
      </c>
    </row>
    <row r="202" spans="1:20" x14ac:dyDescent="0.35">
      <c r="A202" s="23">
        <f t="shared" si="37"/>
        <v>199</v>
      </c>
      <c r="B202" s="30">
        <f>IF(A202&lt;=Calculator!$B$9,'Growth rate'!B201,0)</f>
        <v>0</v>
      </c>
      <c r="C202" s="30">
        <f t="shared" si="42"/>
        <v>0</v>
      </c>
      <c r="D202" s="31">
        <f t="shared" si="43"/>
        <v>0</v>
      </c>
      <c r="E202" s="31">
        <f t="shared" si="44"/>
        <v>0</v>
      </c>
      <c r="F202" s="31">
        <f t="shared" si="38"/>
        <v>0</v>
      </c>
      <c r="G202" s="24">
        <f t="shared" si="45"/>
        <v>0.5</v>
      </c>
      <c r="H202" s="24">
        <f>VLOOKUP(G202,LAI!$E$132:$F$282,2,FALSE)</f>
        <v>2.6069733117608935</v>
      </c>
      <c r="I202" s="32">
        <f t="shared" si="39"/>
        <v>0</v>
      </c>
      <c r="J202" s="35"/>
      <c r="L202" s="23">
        <v>199</v>
      </c>
      <c r="M202" s="30">
        <f>IF(L202&lt;=Calculator!$F$9,'Growth rate'!J201,0)</f>
        <v>0</v>
      </c>
      <c r="N202" s="30">
        <f t="shared" si="46"/>
        <v>0</v>
      </c>
      <c r="O202" s="31">
        <f t="shared" si="47"/>
        <v>0</v>
      </c>
      <c r="P202" s="31">
        <f t="shared" si="48"/>
        <v>0</v>
      </c>
      <c r="Q202" s="31">
        <f t="shared" si="40"/>
        <v>0</v>
      </c>
      <c r="R202" s="24">
        <f t="shared" si="49"/>
        <v>0.5</v>
      </c>
      <c r="S202" s="24">
        <f>VLOOKUP(R202,LAI!$E$132:$F$282,2,FALSE)</f>
        <v>2.6069733117608935</v>
      </c>
      <c r="T202" s="32">
        <f t="shared" si="41"/>
        <v>0</v>
      </c>
    </row>
    <row r="203" spans="1:20" x14ac:dyDescent="0.35">
      <c r="A203" s="23">
        <f t="shared" si="37"/>
        <v>200</v>
      </c>
      <c r="B203" s="30">
        <f>IF(A203&lt;=Calculator!$B$9,'Growth rate'!B202,0)</f>
        <v>0</v>
      </c>
      <c r="C203" s="30">
        <f t="shared" si="42"/>
        <v>0</v>
      </c>
      <c r="D203" s="31">
        <f t="shared" si="43"/>
        <v>0</v>
      </c>
      <c r="E203" s="31">
        <f t="shared" si="44"/>
        <v>0</v>
      </c>
      <c r="F203" s="31">
        <f t="shared" si="38"/>
        <v>0</v>
      </c>
      <c r="G203" s="24">
        <f t="shared" si="45"/>
        <v>0.5</v>
      </c>
      <c r="H203" s="24">
        <f>VLOOKUP(G203,LAI!$E$132:$F$282,2,FALSE)</f>
        <v>2.6069733117608935</v>
      </c>
      <c r="I203" s="32">
        <f t="shared" si="39"/>
        <v>0</v>
      </c>
      <c r="J203" s="35"/>
      <c r="L203" s="23">
        <v>200</v>
      </c>
      <c r="M203" s="30">
        <f>IF(L203&lt;=Calculator!$F$9,'Growth rate'!J202,0)</f>
        <v>0</v>
      </c>
      <c r="N203" s="30">
        <f t="shared" si="46"/>
        <v>0</v>
      </c>
      <c r="O203" s="31">
        <f t="shared" si="47"/>
        <v>0</v>
      </c>
      <c r="P203" s="31">
        <f t="shared" si="48"/>
        <v>0</v>
      </c>
      <c r="Q203" s="31">
        <f t="shared" si="40"/>
        <v>0</v>
      </c>
      <c r="R203" s="24">
        <f t="shared" si="49"/>
        <v>0.5</v>
      </c>
      <c r="S203" s="24">
        <f>VLOOKUP(R203,LAI!$E$132:$F$282,2,FALSE)</f>
        <v>2.6069733117608935</v>
      </c>
      <c r="T203" s="32">
        <f t="shared" si="41"/>
        <v>0</v>
      </c>
    </row>
    <row r="204" spans="1:20" x14ac:dyDescent="0.35">
      <c r="A204" s="23">
        <f t="shared" si="37"/>
        <v>201</v>
      </c>
      <c r="B204" s="30">
        <f>IF(A204&lt;=Calculator!$B$9,'Growth rate'!B203,0)</f>
        <v>0</v>
      </c>
      <c r="C204" s="30">
        <f t="shared" si="42"/>
        <v>0</v>
      </c>
      <c r="D204" s="31">
        <f t="shared" si="43"/>
        <v>0</v>
      </c>
      <c r="E204" s="31">
        <f t="shared" si="44"/>
        <v>0</v>
      </c>
      <c r="F204" s="31">
        <f t="shared" si="38"/>
        <v>0</v>
      </c>
      <c r="G204" s="24">
        <f t="shared" si="45"/>
        <v>0.5</v>
      </c>
      <c r="H204" s="24">
        <f>VLOOKUP(G204,LAI!$E$132:$F$282,2,FALSE)</f>
        <v>2.6069733117608935</v>
      </c>
      <c r="I204" s="32">
        <f t="shared" si="39"/>
        <v>0</v>
      </c>
      <c r="J204" s="35"/>
      <c r="L204" s="23">
        <v>201</v>
      </c>
      <c r="M204" s="30">
        <f>IF(L204&lt;=Calculator!$F$9,'Growth rate'!J203,0)</f>
        <v>0</v>
      </c>
      <c r="N204" s="30">
        <f t="shared" si="46"/>
        <v>0</v>
      </c>
      <c r="O204" s="31">
        <f t="shared" si="47"/>
        <v>0</v>
      </c>
      <c r="P204" s="31">
        <f t="shared" si="48"/>
        <v>0</v>
      </c>
      <c r="Q204" s="31">
        <f t="shared" si="40"/>
        <v>0</v>
      </c>
      <c r="R204" s="24">
        <f t="shared" si="49"/>
        <v>0.5</v>
      </c>
      <c r="S204" s="24">
        <f>VLOOKUP(R204,LAI!$E$132:$F$282,2,FALSE)</f>
        <v>2.6069733117608935</v>
      </c>
      <c r="T204" s="32">
        <f t="shared" si="41"/>
        <v>0</v>
      </c>
    </row>
    <row r="205" spans="1:20" x14ac:dyDescent="0.35">
      <c r="A205" s="23">
        <f t="shared" si="37"/>
        <v>202</v>
      </c>
      <c r="B205" s="30">
        <f>IF(A205&lt;=Calculator!$B$9,'Growth rate'!B204,0)</f>
        <v>0</v>
      </c>
      <c r="C205" s="30">
        <f t="shared" si="42"/>
        <v>0</v>
      </c>
      <c r="D205" s="31">
        <f t="shared" si="43"/>
        <v>0</v>
      </c>
      <c r="E205" s="31">
        <f t="shared" si="44"/>
        <v>0</v>
      </c>
      <c r="F205" s="31">
        <f t="shared" si="38"/>
        <v>0</v>
      </c>
      <c r="G205" s="24">
        <f t="shared" si="45"/>
        <v>0.5</v>
      </c>
      <c r="H205" s="24">
        <f>VLOOKUP(G205,LAI!$E$132:$F$282,2,FALSE)</f>
        <v>2.6069733117608935</v>
      </c>
      <c r="I205" s="32">
        <f t="shared" si="39"/>
        <v>0</v>
      </c>
      <c r="J205" s="35"/>
      <c r="L205" s="23">
        <v>202</v>
      </c>
      <c r="M205" s="30">
        <f>IF(L205&lt;=Calculator!$F$9,'Growth rate'!J204,0)</f>
        <v>0</v>
      </c>
      <c r="N205" s="30">
        <f t="shared" si="46"/>
        <v>0</v>
      </c>
      <c r="O205" s="31">
        <f t="shared" si="47"/>
        <v>0</v>
      </c>
      <c r="P205" s="31">
        <f t="shared" si="48"/>
        <v>0</v>
      </c>
      <c r="Q205" s="31">
        <f t="shared" si="40"/>
        <v>0</v>
      </c>
      <c r="R205" s="24">
        <f t="shared" si="49"/>
        <v>0.5</v>
      </c>
      <c r="S205" s="24">
        <f>VLOOKUP(R205,LAI!$E$132:$F$282,2,FALSE)</f>
        <v>2.6069733117608935</v>
      </c>
      <c r="T205" s="32">
        <f t="shared" si="41"/>
        <v>0</v>
      </c>
    </row>
    <row r="206" spans="1:20" x14ac:dyDescent="0.35">
      <c r="A206" s="23">
        <f t="shared" si="37"/>
        <v>203</v>
      </c>
      <c r="B206" s="30">
        <f>IF(A206&lt;=Calculator!$B$9,'Growth rate'!B205,0)</f>
        <v>0</v>
      </c>
      <c r="C206" s="30">
        <f t="shared" si="42"/>
        <v>0</v>
      </c>
      <c r="D206" s="31">
        <f t="shared" si="43"/>
        <v>0</v>
      </c>
      <c r="E206" s="31">
        <f t="shared" si="44"/>
        <v>0</v>
      </c>
      <c r="F206" s="31">
        <f t="shared" si="38"/>
        <v>0</v>
      </c>
      <c r="G206" s="24">
        <f t="shared" si="45"/>
        <v>0.5</v>
      </c>
      <c r="H206" s="24">
        <f>VLOOKUP(G206,LAI!$E$132:$F$282,2,FALSE)</f>
        <v>2.6069733117608935</v>
      </c>
      <c r="I206" s="32">
        <f t="shared" si="39"/>
        <v>0</v>
      </c>
      <c r="J206" s="35"/>
      <c r="L206" s="23">
        <v>203</v>
      </c>
      <c r="M206" s="30">
        <f>IF(L206&lt;=Calculator!$F$9,'Growth rate'!J205,0)</f>
        <v>0</v>
      </c>
      <c r="N206" s="30">
        <f t="shared" si="46"/>
        <v>0</v>
      </c>
      <c r="O206" s="31">
        <f t="shared" si="47"/>
        <v>0</v>
      </c>
      <c r="P206" s="31">
        <f t="shared" si="48"/>
        <v>0</v>
      </c>
      <c r="Q206" s="31">
        <f t="shared" si="40"/>
        <v>0</v>
      </c>
      <c r="R206" s="24">
        <f t="shared" si="49"/>
        <v>0.5</v>
      </c>
      <c r="S206" s="24">
        <f>VLOOKUP(R206,LAI!$E$132:$F$282,2,FALSE)</f>
        <v>2.6069733117608935</v>
      </c>
      <c r="T206" s="32">
        <f t="shared" si="41"/>
        <v>0</v>
      </c>
    </row>
    <row r="207" spans="1:20" x14ac:dyDescent="0.35">
      <c r="A207" s="23">
        <f t="shared" si="37"/>
        <v>204</v>
      </c>
      <c r="B207" s="30">
        <f>IF(A207&lt;=Calculator!$B$9,'Growth rate'!B206,0)</f>
        <v>0</v>
      </c>
      <c r="C207" s="30">
        <f t="shared" si="42"/>
        <v>0</v>
      </c>
      <c r="D207" s="31">
        <f t="shared" si="43"/>
        <v>0</v>
      </c>
      <c r="E207" s="31">
        <f t="shared" si="44"/>
        <v>0</v>
      </c>
      <c r="F207" s="31">
        <f t="shared" si="38"/>
        <v>0</v>
      </c>
      <c r="G207" s="24">
        <f t="shared" si="45"/>
        <v>0.5</v>
      </c>
      <c r="H207" s="24">
        <f>VLOOKUP(G207,LAI!$E$132:$F$282,2,FALSE)</f>
        <v>2.6069733117608935</v>
      </c>
      <c r="I207" s="32">
        <f t="shared" si="39"/>
        <v>0</v>
      </c>
      <c r="J207" s="35"/>
      <c r="L207" s="23">
        <v>204</v>
      </c>
      <c r="M207" s="30">
        <f>IF(L207&lt;=Calculator!$F$9,'Growth rate'!J206,0)</f>
        <v>0</v>
      </c>
      <c r="N207" s="30">
        <f t="shared" si="46"/>
        <v>0</v>
      </c>
      <c r="O207" s="31">
        <f t="shared" si="47"/>
        <v>0</v>
      </c>
      <c r="P207" s="31">
        <f t="shared" si="48"/>
        <v>0</v>
      </c>
      <c r="Q207" s="31">
        <f t="shared" si="40"/>
        <v>0</v>
      </c>
      <c r="R207" s="24">
        <f t="shared" si="49"/>
        <v>0.5</v>
      </c>
      <c r="S207" s="24">
        <f>VLOOKUP(R207,LAI!$E$132:$F$282,2,FALSE)</f>
        <v>2.6069733117608935</v>
      </c>
      <c r="T207" s="32">
        <f t="shared" si="41"/>
        <v>0</v>
      </c>
    </row>
    <row r="208" spans="1:20" x14ac:dyDescent="0.35">
      <c r="A208" s="23">
        <f t="shared" si="37"/>
        <v>205</v>
      </c>
      <c r="B208" s="30">
        <f>IF(A208&lt;=Calculator!$B$9,'Growth rate'!B207,0)</f>
        <v>0</v>
      </c>
      <c r="C208" s="30">
        <f t="shared" si="42"/>
        <v>0</v>
      </c>
      <c r="D208" s="31">
        <f t="shared" si="43"/>
        <v>0</v>
      </c>
      <c r="E208" s="31">
        <f t="shared" si="44"/>
        <v>0</v>
      </c>
      <c r="F208" s="31">
        <f t="shared" si="38"/>
        <v>0</v>
      </c>
      <c r="G208" s="24">
        <f t="shared" si="45"/>
        <v>0.5</v>
      </c>
      <c r="H208" s="24">
        <f>VLOOKUP(G208,LAI!$E$132:$F$282,2,FALSE)</f>
        <v>2.6069733117608935</v>
      </c>
      <c r="I208" s="32">
        <f t="shared" si="39"/>
        <v>0</v>
      </c>
      <c r="J208" s="35"/>
      <c r="L208" s="23">
        <v>205</v>
      </c>
      <c r="M208" s="30">
        <f>IF(L208&lt;=Calculator!$F$9,'Growth rate'!J207,0)</f>
        <v>0</v>
      </c>
      <c r="N208" s="30">
        <f t="shared" si="46"/>
        <v>0</v>
      </c>
      <c r="O208" s="31">
        <f t="shared" si="47"/>
        <v>0</v>
      </c>
      <c r="P208" s="31">
        <f t="shared" si="48"/>
        <v>0</v>
      </c>
      <c r="Q208" s="31">
        <f t="shared" si="40"/>
        <v>0</v>
      </c>
      <c r="R208" s="24">
        <f t="shared" si="49"/>
        <v>0.5</v>
      </c>
      <c r="S208" s="24">
        <f>VLOOKUP(R208,LAI!$E$132:$F$282,2,FALSE)</f>
        <v>2.6069733117608935</v>
      </c>
      <c r="T208" s="32">
        <f t="shared" si="41"/>
        <v>0</v>
      </c>
    </row>
    <row r="209" spans="1:20" x14ac:dyDescent="0.35">
      <c r="A209" s="23">
        <f t="shared" si="37"/>
        <v>206</v>
      </c>
      <c r="B209" s="30">
        <f>IF(A209&lt;=Calculator!$B$9,'Growth rate'!B208,0)</f>
        <v>0</v>
      </c>
      <c r="C209" s="30">
        <f t="shared" si="42"/>
        <v>0</v>
      </c>
      <c r="D209" s="31">
        <f t="shared" si="43"/>
        <v>0</v>
      </c>
      <c r="E209" s="31">
        <f t="shared" si="44"/>
        <v>0</v>
      </c>
      <c r="F209" s="31">
        <f t="shared" si="38"/>
        <v>0</v>
      </c>
      <c r="G209" s="24">
        <f t="shared" si="45"/>
        <v>0.5</v>
      </c>
      <c r="H209" s="24">
        <f>VLOOKUP(G209,LAI!$E$132:$F$282,2,FALSE)</f>
        <v>2.6069733117608935</v>
      </c>
      <c r="I209" s="32">
        <f t="shared" si="39"/>
        <v>0</v>
      </c>
      <c r="J209" s="35"/>
      <c r="L209" s="23">
        <v>206</v>
      </c>
      <c r="M209" s="30">
        <f>IF(L209&lt;=Calculator!$F$9,'Growth rate'!J208,0)</f>
        <v>0</v>
      </c>
      <c r="N209" s="30">
        <f t="shared" si="46"/>
        <v>0</v>
      </c>
      <c r="O209" s="31">
        <f t="shared" si="47"/>
        <v>0</v>
      </c>
      <c r="P209" s="31">
        <f t="shared" si="48"/>
        <v>0</v>
      </c>
      <c r="Q209" s="31">
        <f t="shared" si="40"/>
        <v>0</v>
      </c>
      <c r="R209" s="24">
        <f t="shared" si="49"/>
        <v>0.5</v>
      </c>
      <c r="S209" s="24">
        <f>VLOOKUP(R209,LAI!$E$132:$F$282,2,FALSE)</f>
        <v>2.6069733117608935</v>
      </c>
      <c r="T209" s="32">
        <f t="shared" si="41"/>
        <v>0</v>
      </c>
    </row>
    <row r="210" spans="1:20" x14ac:dyDescent="0.35">
      <c r="A210" s="23">
        <f t="shared" si="37"/>
        <v>207</v>
      </c>
      <c r="B210" s="30">
        <f>IF(A210&lt;=Calculator!$B$9,'Growth rate'!B209,0)</f>
        <v>0</v>
      </c>
      <c r="C210" s="30">
        <f t="shared" si="42"/>
        <v>0</v>
      </c>
      <c r="D210" s="31">
        <f t="shared" si="43"/>
        <v>0</v>
      </c>
      <c r="E210" s="31">
        <f t="shared" si="44"/>
        <v>0</v>
      </c>
      <c r="F210" s="31">
        <f t="shared" si="38"/>
        <v>0</v>
      </c>
      <c r="G210" s="24">
        <f t="shared" si="45"/>
        <v>0.5</v>
      </c>
      <c r="H210" s="24">
        <f>VLOOKUP(G210,LAI!$E$132:$F$282,2,FALSE)</f>
        <v>2.6069733117608935</v>
      </c>
      <c r="I210" s="32">
        <f t="shared" si="39"/>
        <v>0</v>
      </c>
      <c r="J210" s="35"/>
      <c r="L210" s="23">
        <v>207</v>
      </c>
      <c r="M210" s="30">
        <f>IF(L210&lt;=Calculator!$F$9,'Growth rate'!J209,0)</f>
        <v>0</v>
      </c>
      <c r="N210" s="30">
        <f t="shared" si="46"/>
        <v>0</v>
      </c>
      <c r="O210" s="31">
        <f t="shared" si="47"/>
        <v>0</v>
      </c>
      <c r="P210" s="31">
        <f t="shared" si="48"/>
        <v>0</v>
      </c>
      <c r="Q210" s="31">
        <f t="shared" si="40"/>
        <v>0</v>
      </c>
      <c r="R210" s="24">
        <f t="shared" si="49"/>
        <v>0.5</v>
      </c>
      <c r="S210" s="24">
        <f>VLOOKUP(R210,LAI!$E$132:$F$282,2,FALSE)</f>
        <v>2.6069733117608935</v>
      </c>
      <c r="T210" s="32">
        <f t="shared" si="41"/>
        <v>0</v>
      </c>
    </row>
    <row r="211" spans="1:20" x14ac:dyDescent="0.35">
      <c r="A211" s="23">
        <f t="shared" si="37"/>
        <v>208</v>
      </c>
      <c r="B211" s="30">
        <f>IF(A211&lt;=Calculator!$B$9,'Growth rate'!B210,0)</f>
        <v>0</v>
      </c>
      <c r="C211" s="30">
        <f t="shared" si="42"/>
        <v>0</v>
      </c>
      <c r="D211" s="31">
        <f t="shared" si="43"/>
        <v>0</v>
      </c>
      <c r="E211" s="31">
        <f t="shared" si="44"/>
        <v>0</v>
      </c>
      <c r="F211" s="31">
        <f t="shared" si="38"/>
        <v>0</v>
      </c>
      <c r="G211" s="24">
        <f t="shared" si="45"/>
        <v>0.5</v>
      </c>
      <c r="H211" s="24">
        <f>VLOOKUP(G211,LAI!$E$132:$F$282,2,FALSE)</f>
        <v>2.6069733117608935</v>
      </c>
      <c r="I211" s="32">
        <f t="shared" si="39"/>
        <v>0</v>
      </c>
      <c r="J211" s="35"/>
      <c r="L211" s="23">
        <v>208</v>
      </c>
      <c r="M211" s="30">
        <f>IF(L211&lt;=Calculator!$F$9,'Growth rate'!J210,0)</f>
        <v>0</v>
      </c>
      <c r="N211" s="30">
        <f t="shared" si="46"/>
        <v>0</v>
      </c>
      <c r="O211" s="31">
        <f t="shared" si="47"/>
        <v>0</v>
      </c>
      <c r="P211" s="31">
        <f t="shared" si="48"/>
        <v>0</v>
      </c>
      <c r="Q211" s="31">
        <f t="shared" si="40"/>
        <v>0</v>
      </c>
      <c r="R211" s="24">
        <f t="shared" si="49"/>
        <v>0.5</v>
      </c>
      <c r="S211" s="24">
        <f>VLOOKUP(R211,LAI!$E$132:$F$282,2,FALSE)</f>
        <v>2.6069733117608935</v>
      </c>
      <c r="T211" s="32">
        <f t="shared" si="41"/>
        <v>0</v>
      </c>
    </row>
    <row r="212" spans="1:20" x14ac:dyDescent="0.35">
      <c r="A212" s="23">
        <f t="shared" si="37"/>
        <v>209</v>
      </c>
      <c r="B212" s="30">
        <f>IF(A212&lt;=Calculator!$B$9,'Growth rate'!B211,0)</f>
        <v>0</v>
      </c>
      <c r="C212" s="30">
        <f t="shared" si="42"/>
        <v>0</v>
      </c>
      <c r="D212" s="31">
        <f t="shared" si="43"/>
        <v>0</v>
      </c>
      <c r="E212" s="31">
        <f t="shared" si="44"/>
        <v>0</v>
      </c>
      <c r="F212" s="31">
        <f t="shared" si="38"/>
        <v>0</v>
      </c>
      <c r="G212" s="24">
        <f t="shared" si="45"/>
        <v>0.5</v>
      </c>
      <c r="H212" s="24">
        <f>VLOOKUP(G212,LAI!$E$132:$F$282,2,FALSE)</f>
        <v>2.6069733117608935</v>
      </c>
      <c r="I212" s="32">
        <f t="shared" si="39"/>
        <v>0</v>
      </c>
      <c r="J212" s="35"/>
      <c r="L212" s="23">
        <v>209</v>
      </c>
      <c r="M212" s="30">
        <f>IF(L212&lt;=Calculator!$F$9,'Growth rate'!J211,0)</f>
        <v>0</v>
      </c>
      <c r="N212" s="30">
        <f t="shared" si="46"/>
        <v>0</v>
      </c>
      <c r="O212" s="31">
        <f t="shared" si="47"/>
        <v>0</v>
      </c>
      <c r="P212" s="31">
        <f t="shared" si="48"/>
        <v>0</v>
      </c>
      <c r="Q212" s="31">
        <f t="shared" si="40"/>
        <v>0</v>
      </c>
      <c r="R212" s="24">
        <f t="shared" si="49"/>
        <v>0.5</v>
      </c>
      <c r="S212" s="24">
        <f>VLOOKUP(R212,LAI!$E$132:$F$282,2,FALSE)</f>
        <v>2.6069733117608935</v>
      </c>
      <c r="T212" s="32">
        <f t="shared" si="41"/>
        <v>0</v>
      </c>
    </row>
    <row r="213" spans="1:20" x14ac:dyDescent="0.35">
      <c r="A213" s="23">
        <f t="shared" si="37"/>
        <v>210</v>
      </c>
      <c r="B213" s="30">
        <f>IF(A213&lt;=Calculator!$B$9,'Growth rate'!B212,0)</f>
        <v>0</v>
      </c>
      <c r="C213" s="30">
        <f t="shared" si="42"/>
        <v>0</v>
      </c>
      <c r="D213" s="31">
        <f t="shared" si="43"/>
        <v>0</v>
      </c>
      <c r="E213" s="31">
        <f t="shared" si="44"/>
        <v>0</v>
      </c>
      <c r="F213" s="31">
        <f t="shared" si="38"/>
        <v>0</v>
      </c>
      <c r="G213" s="24">
        <f t="shared" si="45"/>
        <v>0.5</v>
      </c>
      <c r="H213" s="24">
        <f>VLOOKUP(G213,LAI!$E$132:$F$282,2,FALSE)</f>
        <v>2.6069733117608935</v>
      </c>
      <c r="I213" s="32">
        <f t="shared" si="39"/>
        <v>0</v>
      </c>
      <c r="J213" s="35"/>
      <c r="L213" s="23">
        <v>210</v>
      </c>
      <c r="M213" s="30">
        <f>IF(L213&lt;=Calculator!$F$9,'Growth rate'!J212,0)</f>
        <v>0</v>
      </c>
      <c r="N213" s="30">
        <f t="shared" si="46"/>
        <v>0</v>
      </c>
      <c r="O213" s="31">
        <f t="shared" si="47"/>
        <v>0</v>
      </c>
      <c r="P213" s="31">
        <f t="shared" si="48"/>
        <v>0</v>
      </c>
      <c r="Q213" s="31">
        <f t="shared" si="40"/>
        <v>0</v>
      </c>
      <c r="R213" s="24">
        <f t="shared" si="49"/>
        <v>0.5</v>
      </c>
      <c r="S213" s="24">
        <f>VLOOKUP(R213,LAI!$E$132:$F$282,2,FALSE)</f>
        <v>2.6069733117608935</v>
      </c>
      <c r="T213" s="32">
        <f t="shared" si="41"/>
        <v>0</v>
      </c>
    </row>
    <row r="214" spans="1:20" x14ac:dyDescent="0.35">
      <c r="A214" s="23">
        <f t="shared" si="37"/>
        <v>211</v>
      </c>
      <c r="B214" s="30">
        <f>IF(A214&lt;=Calculator!$B$9,'Growth rate'!B213,0)</f>
        <v>0</v>
      </c>
      <c r="C214" s="30">
        <f t="shared" si="42"/>
        <v>0</v>
      </c>
      <c r="D214" s="31">
        <f t="shared" si="43"/>
        <v>0</v>
      </c>
      <c r="E214" s="31">
        <f t="shared" si="44"/>
        <v>0</v>
      </c>
      <c r="F214" s="31">
        <f t="shared" si="38"/>
        <v>0</v>
      </c>
      <c r="G214" s="24">
        <f t="shared" si="45"/>
        <v>0.5</v>
      </c>
      <c r="H214" s="24">
        <f>VLOOKUP(G214,LAI!$E$132:$F$282,2,FALSE)</f>
        <v>2.6069733117608935</v>
      </c>
      <c r="I214" s="32">
        <f t="shared" si="39"/>
        <v>0</v>
      </c>
      <c r="J214" s="35"/>
      <c r="L214" s="23">
        <v>211</v>
      </c>
      <c r="M214" s="30">
        <f>IF(L214&lt;=Calculator!$F$9,'Growth rate'!J213,0)</f>
        <v>0</v>
      </c>
      <c r="N214" s="30">
        <f t="shared" si="46"/>
        <v>0</v>
      </c>
      <c r="O214" s="31">
        <f t="shared" si="47"/>
        <v>0</v>
      </c>
      <c r="P214" s="31">
        <f t="shared" si="48"/>
        <v>0</v>
      </c>
      <c r="Q214" s="31">
        <f t="shared" si="40"/>
        <v>0</v>
      </c>
      <c r="R214" s="24">
        <f t="shared" si="49"/>
        <v>0.5</v>
      </c>
      <c r="S214" s="24">
        <f>VLOOKUP(R214,LAI!$E$132:$F$282,2,FALSE)</f>
        <v>2.6069733117608935</v>
      </c>
      <c r="T214" s="32">
        <f t="shared" si="41"/>
        <v>0</v>
      </c>
    </row>
    <row r="215" spans="1:20" x14ac:dyDescent="0.35">
      <c r="A215" s="23">
        <f t="shared" si="37"/>
        <v>212</v>
      </c>
      <c r="B215" s="30">
        <f>IF(A215&lt;=Calculator!$B$9,'Growth rate'!B214,0)</f>
        <v>0</v>
      </c>
      <c r="C215" s="30">
        <f t="shared" si="42"/>
        <v>0</v>
      </c>
      <c r="D215" s="31">
        <f t="shared" si="43"/>
        <v>0</v>
      </c>
      <c r="E215" s="31">
        <f t="shared" si="44"/>
        <v>0</v>
      </c>
      <c r="F215" s="31">
        <f t="shared" si="38"/>
        <v>0</v>
      </c>
      <c r="G215" s="24">
        <f t="shared" si="45"/>
        <v>0.5</v>
      </c>
      <c r="H215" s="24">
        <f>VLOOKUP(G215,LAI!$E$132:$F$282,2,FALSE)</f>
        <v>2.6069733117608935</v>
      </c>
      <c r="I215" s="32">
        <f t="shared" si="39"/>
        <v>0</v>
      </c>
      <c r="J215" s="35"/>
      <c r="L215" s="23">
        <v>212</v>
      </c>
      <c r="M215" s="30">
        <f>IF(L215&lt;=Calculator!$F$9,'Growth rate'!J214,0)</f>
        <v>0</v>
      </c>
      <c r="N215" s="30">
        <f t="shared" si="46"/>
        <v>0</v>
      </c>
      <c r="O215" s="31">
        <f t="shared" si="47"/>
        <v>0</v>
      </c>
      <c r="P215" s="31">
        <f t="shared" si="48"/>
        <v>0</v>
      </c>
      <c r="Q215" s="31">
        <f t="shared" si="40"/>
        <v>0</v>
      </c>
      <c r="R215" s="24">
        <f t="shared" si="49"/>
        <v>0.5</v>
      </c>
      <c r="S215" s="24">
        <f>VLOOKUP(R215,LAI!$E$132:$F$282,2,FALSE)</f>
        <v>2.6069733117608935</v>
      </c>
      <c r="T215" s="32">
        <f t="shared" si="41"/>
        <v>0</v>
      </c>
    </row>
    <row r="216" spans="1:20" x14ac:dyDescent="0.35">
      <c r="A216" s="23">
        <f t="shared" si="37"/>
        <v>213</v>
      </c>
      <c r="B216" s="30">
        <f>IF(A216&lt;=Calculator!$B$9,'Growth rate'!B215,0)</f>
        <v>0</v>
      </c>
      <c r="C216" s="30">
        <f t="shared" si="42"/>
        <v>0</v>
      </c>
      <c r="D216" s="31">
        <f t="shared" si="43"/>
        <v>0</v>
      </c>
      <c r="E216" s="31">
        <f t="shared" si="44"/>
        <v>0</v>
      </c>
      <c r="F216" s="31">
        <f t="shared" si="38"/>
        <v>0</v>
      </c>
      <c r="G216" s="24">
        <f t="shared" si="45"/>
        <v>0.5</v>
      </c>
      <c r="H216" s="24">
        <f>VLOOKUP(G216,LAI!$E$132:$F$282,2,FALSE)</f>
        <v>2.6069733117608935</v>
      </c>
      <c r="I216" s="32">
        <f t="shared" si="39"/>
        <v>0</v>
      </c>
      <c r="J216" s="35"/>
      <c r="L216" s="23">
        <v>213</v>
      </c>
      <c r="M216" s="30">
        <f>IF(L216&lt;=Calculator!$F$9,'Growth rate'!J215,0)</f>
        <v>0</v>
      </c>
      <c r="N216" s="30">
        <f t="shared" si="46"/>
        <v>0</v>
      </c>
      <c r="O216" s="31">
        <f t="shared" si="47"/>
        <v>0</v>
      </c>
      <c r="P216" s="31">
        <f t="shared" si="48"/>
        <v>0</v>
      </c>
      <c r="Q216" s="31">
        <f t="shared" si="40"/>
        <v>0</v>
      </c>
      <c r="R216" s="24">
        <f t="shared" si="49"/>
        <v>0.5</v>
      </c>
      <c r="S216" s="24">
        <f>VLOOKUP(R216,LAI!$E$132:$F$282,2,FALSE)</f>
        <v>2.6069733117608935</v>
      </c>
      <c r="T216" s="32">
        <f t="shared" si="41"/>
        <v>0</v>
      </c>
    </row>
    <row r="217" spans="1:20" x14ac:dyDescent="0.35">
      <c r="A217" s="23">
        <f t="shared" si="37"/>
        <v>214</v>
      </c>
      <c r="B217" s="30">
        <f>IF(A217&lt;=Calculator!$B$9,'Growth rate'!B216,0)</f>
        <v>0</v>
      </c>
      <c r="C217" s="30">
        <f t="shared" si="42"/>
        <v>0</v>
      </c>
      <c r="D217" s="31">
        <f t="shared" si="43"/>
        <v>0</v>
      </c>
      <c r="E217" s="31">
        <f t="shared" si="44"/>
        <v>0</v>
      </c>
      <c r="F217" s="31">
        <f t="shared" si="38"/>
        <v>0</v>
      </c>
      <c r="G217" s="24">
        <f t="shared" si="45"/>
        <v>0.5</v>
      </c>
      <c r="H217" s="24">
        <f>VLOOKUP(G217,LAI!$E$132:$F$282,2,FALSE)</f>
        <v>2.6069733117608935</v>
      </c>
      <c r="I217" s="32">
        <f t="shared" si="39"/>
        <v>0</v>
      </c>
      <c r="J217" s="35"/>
      <c r="L217" s="23">
        <v>214</v>
      </c>
      <c r="M217" s="30">
        <f>IF(L217&lt;=Calculator!$F$9,'Growth rate'!J216,0)</f>
        <v>0</v>
      </c>
      <c r="N217" s="30">
        <f t="shared" si="46"/>
        <v>0</v>
      </c>
      <c r="O217" s="31">
        <f t="shared" si="47"/>
        <v>0</v>
      </c>
      <c r="P217" s="31">
        <f t="shared" si="48"/>
        <v>0</v>
      </c>
      <c r="Q217" s="31">
        <f t="shared" si="40"/>
        <v>0</v>
      </c>
      <c r="R217" s="24">
        <f t="shared" si="49"/>
        <v>0.5</v>
      </c>
      <c r="S217" s="24">
        <f>VLOOKUP(R217,LAI!$E$132:$F$282,2,FALSE)</f>
        <v>2.6069733117608935</v>
      </c>
      <c r="T217" s="32">
        <f t="shared" si="41"/>
        <v>0</v>
      </c>
    </row>
    <row r="218" spans="1:20" x14ac:dyDescent="0.35">
      <c r="A218" s="23">
        <f t="shared" si="37"/>
        <v>215</v>
      </c>
      <c r="B218" s="30">
        <f>IF(A218&lt;=Calculator!$B$9,'Growth rate'!B217,0)</f>
        <v>0</v>
      </c>
      <c r="C218" s="30">
        <f t="shared" si="42"/>
        <v>0</v>
      </c>
      <c r="D218" s="31">
        <f t="shared" si="43"/>
        <v>0</v>
      </c>
      <c r="E218" s="31">
        <f t="shared" si="44"/>
        <v>0</v>
      </c>
      <c r="F218" s="31">
        <f t="shared" si="38"/>
        <v>0</v>
      </c>
      <c r="G218" s="24">
        <f t="shared" si="45"/>
        <v>0.5</v>
      </c>
      <c r="H218" s="24">
        <f>VLOOKUP(G218,LAI!$E$132:$F$282,2,FALSE)</f>
        <v>2.6069733117608935</v>
      </c>
      <c r="I218" s="32">
        <f t="shared" si="39"/>
        <v>0</v>
      </c>
      <c r="J218" s="35"/>
      <c r="L218" s="23">
        <v>215</v>
      </c>
      <c r="M218" s="30">
        <f>IF(L218&lt;=Calculator!$F$9,'Growth rate'!J217,0)</f>
        <v>0</v>
      </c>
      <c r="N218" s="30">
        <f t="shared" si="46"/>
        <v>0</v>
      </c>
      <c r="O218" s="31">
        <f t="shared" si="47"/>
        <v>0</v>
      </c>
      <c r="P218" s="31">
        <f t="shared" si="48"/>
        <v>0</v>
      </c>
      <c r="Q218" s="31">
        <f t="shared" si="40"/>
        <v>0</v>
      </c>
      <c r="R218" s="24">
        <f t="shared" si="49"/>
        <v>0.5</v>
      </c>
      <c r="S218" s="24">
        <f>VLOOKUP(R218,LAI!$E$132:$F$282,2,FALSE)</f>
        <v>2.6069733117608935</v>
      </c>
      <c r="T218" s="32">
        <f t="shared" si="41"/>
        <v>0</v>
      </c>
    </row>
    <row r="219" spans="1:20" x14ac:dyDescent="0.35">
      <c r="A219" s="23">
        <f t="shared" si="37"/>
        <v>216</v>
      </c>
      <c r="B219" s="30">
        <f>IF(A219&lt;=Calculator!$B$9,'Growth rate'!B218,0)</f>
        <v>0</v>
      </c>
      <c r="C219" s="30">
        <f t="shared" si="42"/>
        <v>0</v>
      </c>
      <c r="D219" s="31">
        <f t="shared" si="43"/>
        <v>0</v>
      </c>
      <c r="E219" s="31">
        <f t="shared" si="44"/>
        <v>0</v>
      </c>
      <c r="F219" s="31">
        <f t="shared" si="38"/>
        <v>0</v>
      </c>
      <c r="G219" s="24">
        <f t="shared" si="45"/>
        <v>0.5</v>
      </c>
      <c r="H219" s="24">
        <f>VLOOKUP(G219,LAI!$E$132:$F$282,2,FALSE)</f>
        <v>2.6069733117608935</v>
      </c>
      <c r="I219" s="32">
        <f t="shared" si="39"/>
        <v>0</v>
      </c>
      <c r="J219" s="35"/>
      <c r="L219" s="23">
        <v>216</v>
      </c>
      <c r="M219" s="30">
        <f>IF(L219&lt;=Calculator!$F$9,'Growth rate'!J218,0)</f>
        <v>0</v>
      </c>
      <c r="N219" s="30">
        <f t="shared" si="46"/>
        <v>0</v>
      </c>
      <c r="O219" s="31">
        <f t="shared" si="47"/>
        <v>0</v>
      </c>
      <c r="P219" s="31">
        <f t="shared" si="48"/>
        <v>0</v>
      </c>
      <c r="Q219" s="31">
        <f t="shared" si="40"/>
        <v>0</v>
      </c>
      <c r="R219" s="24">
        <f t="shared" si="49"/>
        <v>0.5</v>
      </c>
      <c r="S219" s="24">
        <f>VLOOKUP(R219,LAI!$E$132:$F$282,2,FALSE)</f>
        <v>2.6069733117608935</v>
      </c>
      <c r="T219" s="32">
        <f t="shared" si="41"/>
        <v>0</v>
      </c>
    </row>
    <row r="220" spans="1:20" x14ac:dyDescent="0.35">
      <c r="A220" s="23">
        <f t="shared" si="37"/>
        <v>217</v>
      </c>
      <c r="B220" s="30">
        <f>IF(A220&lt;=Calculator!$B$9,'Growth rate'!B219,0)</f>
        <v>0</v>
      </c>
      <c r="C220" s="30">
        <f t="shared" si="42"/>
        <v>0</v>
      </c>
      <c r="D220" s="31">
        <f t="shared" si="43"/>
        <v>0</v>
      </c>
      <c r="E220" s="31">
        <f t="shared" si="44"/>
        <v>0</v>
      </c>
      <c r="F220" s="31">
        <f t="shared" si="38"/>
        <v>0</v>
      </c>
      <c r="G220" s="24">
        <f t="shared" si="45"/>
        <v>0.5</v>
      </c>
      <c r="H220" s="24">
        <f>VLOOKUP(G220,LAI!$E$132:$F$282,2,FALSE)</f>
        <v>2.6069733117608935</v>
      </c>
      <c r="I220" s="32">
        <f t="shared" si="39"/>
        <v>0</v>
      </c>
      <c r="J220" s="35"/>
      <c r="L220" s="23">
        <v>217</v>
      </c>
      <c r="M220" s="30">
        <f>IF(L220&lt;=Calculator!$F$9,'Growth rate'!J219,0)</f>
        <v>0</v>
      </c>
      <c r="N220" s="30">
        <f t="shared" si="46"/>
        <v>0</v>
      </c>
      <c r="O220" s="31">
        <f t="shared" si="47"/>
        <v>0</v>
      </c>
      <c r="P220" s="31">
        <f t="shared" si="48"/>
        <v>0</v>
      </c>
      <c r="Q220" s="31">
        <f t="shared" si="40"/>
        <v>0</v>
      </c>
      <c r="R220" s="24">
        <f t="shared" si="49"/>
        <v>0.5</v>
      </c>
      <c r="S220" s="24">
        <f>VLOOKUP(R220,LAI!$E$132:$F$282,2,FALSE)</f>
        <v>2.6069733117608935</v>
      </c>
      <c r="T220" s="32">
        <f t="shared" si="41"/>
        <v>0</v>
      </c>
    </row>
    <row r="221" spans="1:20" x14ac:dyDescent="0.35">
      <c r="A221" s="23">
        <f t="shared" si="37"/>
        <v>218</v>
      </c>
      <c r="B221" s="30">
        <f>IF(A221&lt;=Calculator!$B$9,'Growth rate'!B220,0)</f>
        <v>0</v>
      </c>
      <c r="C221" s="30">
        <f t="shared" si="42"/>
        <v>0</v>
      </c>
      <c r="D221" s="31">
        <f t="shared" si="43"/>
        <v>0</v>
      </c>
      <c r="E221" s="31">
        <f t="shared" si="44"/>
        <v>0</v>
      </c>
      <c r="F221" s="31">
        <f t="shared" si="38"/>
        <v>0</v>
      </c>
      <c r="G221" s="24">
        <f t="shared" si="45"/>
        <v>0.5</v>
      </c>
      <c r="H221" s="24">
        <f>VLOOKUP(G221,LAI!$E$132:$F$282,2,FALSE)</f>
        <v>2.6069733117608935</v>
      </c>
      <c r="I221" s="32">
        <f t="shared" si="39"/>
        <v>0</v>
      </c>
      <c r="J221" s="35"/>
      <c r="L221" s="23">
        <v>218</v>
      </c>
      <c r="M221" s="30">
        <f>IF(L221&lt;=Calculator!$F$9,'Growth rate'!J220,0)</f>
        <v>0</v>
      </c>
      <c r="N221" s="30">
        <f t="shared" si="46"/>
        <v>0</v>
      </c>
      <c r="O221" s="31">
        <f t="shared" si="47"/>
        <v>0</v>
      </c>
      <c r="P221" s="31">
        <f t="shared" si="48"/>
        <v>0</v>
      </c>
      <c r="Q221" s="31">
        <f t="shared" si="40"/>
        <v>0</v>
      </c>
      <c r="R221" s="24">
        <f t="shared" si="49"/>
        <v>0.5</v>
      </c>
      <c r="S221" s="24">
        <f>VLOOKUP(R221,LAI!$E$132:$F$282,2,FALSE)</f>
        <v>2.6069733117608935</v>
      </c>
      <c r="T221" s="32">
        <f t="shared" si="41"/>
        <v>0</v>
      </c>
    </row>
    <row r="222" spans="1:20" x14ac:dyDescent="0.35">
      <c r="A222" s="23">
        <f t="shared" si="37"/>
        <v>219</v>
      </c>
      <c r="B222" s="30">
        <f>IF(A222&lt;=Calculator!$B$9,'Growth rate'!B221,0)</f>
        <v>0</v>
      </c>
      <c r="C222" s="30">
        <f t="shared" si="42"/>
        <v>0</v>
      </c>
      <c r="D222" s="31">
        <f t="shared" si="43"/>
        <v>0</v>
      </c>
      <c r="E222" s="31">
        <f t="shared" si="44"/>
        <v>0</v>
      </c>
      <c r="F222" s="31">
        <f t="shared" si="38"/>
        <v>0</v>
      </c>
      <c r="G222" s="24">
        <f t="shared" si="45"/>
        <v>0.5</v>
      </c>
      <c r="H222" s="24">
        <f>VLOOKUP(G222,LAI!$E$132:$F$282,2,FALSE)</f>
        <v>2.6069733117608935</v>
      </c>
      <c r="I222" s="32">
        <f t="shared" si="39"/>
        <v>0</v>
      </c>
      <c r="J222" s="35"/>
      <c r="L222" s="23">
        <v>219</v>
      </c>
      <c r="M222" s="30">
        <f>IF(L222&lt;=Calculator!$F$9,'Growth rate'!J221,0)</f>
        <v>0</v>
      </c>
      <c r="N222" s="30">
        <f t="shared" si="46"/>
        <v>0</v>
      </c>
      <c r="O222" s="31">
        <f t="shared" si="47"/>
        <v>0</v>
      </c>
      <c r="P222" s="31">
        <f t="shared" si="48"/>
        <v>0</v>
      </c>
      <c r="Q222" s="31">
        <f t="shared" si="40"/>
        <v>0</v>
      </c>
      <c r="R222" s="24">
        <f t="shared" si="49"/>
        <v>0.5</v>
      </c>
      <c r="S222" s="24">
        <f>VLOOKUP(R222,LAI!$E$132:$F$282,2,FALSE)</f>
        <v>2.6069733117608935</v>
      </c>
      <c r="T222" s="32">
        <f t="shared" si="41"/>
        <v>0</v>
      </c>
    </row>
    <row r="223" spans="1:20" x14ac:dyDescent="0.35">
      <c r="A223" s="23">
        <f t="shared" si="37"/>
        <v>220</v>
      </c>
      <c r="B223" s="30">
        <f>IF(A223&lt;=Calculator!$B$9,'Growth rate'!B222,0)</f>
        <v>0</v>
      </c>
      <c r="C223" s="30">
        <f t="shared" si="42"/>
        <v>0</v>
      </c>
      <c r="D223" s="31">
        <f t="shared" si="43"/>
        <v>0</v>
      </c>
      <c r="E223" s="31">
        <f t="shared" si="44"/>
        <v>0</v>
      </c>
      <c r="F223" s="31">
        <f t="shared" si="38"/>
        <v>0</v>
      </c>
      <c r="G223" s="24">
        <f t="shared" si="45"/>
        <v>0.5</v>
      </c>
      <c r="H223" s="24">
        <f>VLOOKUP(G223,LAI!$E$132:$F$282,2,FALSE)</f>
        <v>2.6069733117608935</v>
      </c>
      <c r="I223" s="32">
        <f t="shared" si="39"/>
        <v>0</v>
      </c>
      <c r="J223" s="35"/>
      <c r="L223" s="23">
        <v>220</v>
      </c>
      <c r="M223" s="30">
        <f>IF(L223&lt;=Calculator!$F$9,'Growth rate'!J222,0)</f>
        <v>0</v>
      </c>
      <c r="N223" s="30">
        <f t="shared" si="46"/>
        <v>0</v>
      </c>
      <c r="O223" s="31">
        <f t="shared" si="47"/>
        <v>0</v>
      </c>
      <c r="P223" s="31">
        <f t="shared" si="48"/>
        <v>0</v>
      </c>
      <c r="Q223" s="31">
        <f t="shared" si="40"/>
        <v>0</v>
      </c>
      <c r="R223" s="24">
        <f t="shared" si="49"/>
        <v>0.5</v>
      </c>
      <c r="S223" s="24">
        <f>VLOOKUP(R223,LAI!$E$132:$F$282,2,FALSE)</f>
        <v>2.6069733117608935</v>
      </c>
      <c r="T223" s="32">
        <f t="shared" si="41"/>
        <v>0</v>
      </c>
    </row>
    <row r="224" spans="1:20" x14ac:dyDescent="0.35">
      <c r="A224" s="23">
        <f t="shared" si="37"/>
        <v>221</v>
      </c>
      <c r="B224" s="30">
        <f>IF(A224&lt;=Calculator!$B$9,'Growth rate'!B223,0)</f>
        <v>0</v>
      </c>
      <c r="C224" s="30">
        <f t="shared" si="42"/>
        <v>0</v>
      </c>
      <c r="D224" s="31">
        <f t="shared" si="43"/>
        <v>0</v>
      </c>
      <c r="E224" s="31">
        <f t="shared" si="44"/>
        <v>0</v>
      </c>
      <c r="F224" s="31">
        <f t="shared" si="38"/>
        <v>0</v>
      </c>
      <c r="G224" s="24">
        <f t="shared" si="45"/>
        <v>0.5</v>
      </c>
      <c r="H224" s="24">
        <f>VLOOKUP(G224,LAI!$E$132:$F$282,2,FALSE)</f>
        <v>2.6069733117608935</v>
      </c>
      <c r="I224" s="32">
        <f t="shared" si="39"/>
        <v>0</v>
      </c>
      <c r="J224" s="35"/>
      <c r="L224" s="23">
        <v>221</v>
      </c>
      <c r="M224" s="30">
        <f>IF(L224&lt;=Calculator!$F$9,'Growth rate'!J223,0)</f>
        <v>0</v>
      </c>
      <c r="N224" s="30">
        <f t="shared" si="46"/>
        <v>0</v>
      </c>
      <c r="O224" s="31">
        <f t="shared" si="47"/>
        <v>0</v>
      </c>
      <c r="P224" s="31">
        <f t="shared" si="48"/>
        <v>0</v>
      </c>
      <c r="Q224" s="31">
        <f t="shared" si="40"/>
        <v>0</v>
      </c>
      <c r="R224" s="24">
        <f t="shared" si="49"/>
        <v>0.5</v>
      </c>
      <c r="S224" s="24">
        <f>VLOOKUP(R224,LAI!$E$132:$F$282,2,FALSE)</f>
        <v>2.6069733117608935</v>
      </c>
      <c r="T224" s="32">
        <f t="shared" si="41"/>
        <v>0</v>
      </c>
    </row>
    <row r="225" spans="1:20" x14ac:dyDescent="0.35">
      <c r="A225" s="23">
        <f t="shared" si="37"/>
        <v>222</v>
      </c>
      <c r="B225" s="30">
        <f>IF(A225&lt;=Calculator!$B$9,'Growth rate'!B224,0)</f>
        <v>0</v>
      </c>
      <c r="C225" s="30">
        <f t="shared" si="42"/>
        <v>0</v>
      </c>
      <c r="D225" s="31">
        <f t="shared" si="43"/>
        <v>0</v>
      </c>
      <c r="E225" s="31">
        <f t="shared" si="44"/>
        <v>0</v>
      </c>
      <c r="F225" s="31">
        <f t="shared" si="38"/>
        <v>0</v>
      </c>
      <c r="G225" s="24">
        <f t="shared" si="45"/>
        <v>0.5</v>
      </c>
      <c r="H225" s="24">
        <f>VLOOKUP(G225,LAI!$E$132:$F$282,2,FALSE)</f>
        <v>2.6069733117608935</v>
      </c>
      <c r="I225" s="32">
        <f t="shared" si="39"/>
        <v>0</v>
      </c>
      <c r="J225" s="35"/>
      <c r="L225" s="23">
        <v>222</v>
      </c>
      <c r="M225" s="30">
        <f>IF(L225&lt;=Calculator!$F$9,'Growth rate'!J224,0)</f>
        <v>0</v>
      </c>
      <c r="N225" s="30">
        <f t="shared" si="46"/>
        <v>0</v>
      </c>
      <c r="O225" s="31">
        <f t="shared" si="47"/>
        <v>0</v>
      </c>
      <c r="P225" s="31">
        <f t="shared" si="48"/>
        <v>0</v>
      </c>
      <c r="Q225" s="31">
        <f t="shared" si="40"/>
        <v>0</v>
      </c>
      <c r="R225" s="24">
        <f t="shared" si="49"/>
        <v>0.5</v>
      </c>
      <c r="S225" s="24">
        <f>VLOOKUP(R225,LAI!$E$132:$F$282,2,FALSE)</f>
        <v>2.6069733117608935</v>
      </c>
      <c r="T225" s="32">
        <f t="shared" si="41"/>
        <v>0</v>
      </c>
    </row>
    <row r="226" spans="1:20" x14ac:dyDescent="0.35">
      <c r="A226" s="23">
        <f t="shared" si="37"/>
        <v>223</v>
      </c>
      <c r="B226" s="30">
        <f>IF(A226&lt;=Calculator!$B$9,'Growth rate'!B225,0)</f>
        <v>0</v>
      </c>
      <c r="C226" s="30">
        <f t="shared" si="42"/>
        <v>0</v>
      </c>
      <c r="D226" s="31">
        <f t="shared" si="43"/>
        <v>0</v>
      </c>
      <c r="E226" s="31">
        <f t="shared" si="44"/>
        <v>0</v>
      </c>
      <c r="F226" s="31">
        <f t="shared" si="38"/>
        <v>0</v>
      </c>
      <c r="G226" s="24">
        <f t="shared" si="45"/>
        <v>0.5</v>
      </c>
      <c r="H226" s="24">
        <f>VLOOKUP(G226,LAI!$E$132:$F$282,2,FALSE)</f>
        <v>2.6069733117608935</v>
      </c>
      <c r="I226" s="32">
        <f t="shared" si="39"/>
        <v>0</v>
      </c>
      <c r="J226" s="35"/>
      <c r="L226" s="23">
        <v>223</v>
      </c>
      <c r="M226" s="30">
        <f>IF(L226&lt;=Calculator!$F$9,'Growth rate'!J225,0)</f>
        <v>0</v>
      </c>
      <c r="N226" s="30">
        <f t="shared" si="46"/>
        <v>0</v>
      </c>
      <c r="O226" s="31">
        <f t="shared" si="47"/>
        <v>0</v>
      </c>
      <c r="P226" s="31">
        <f t="shared" si="48"/>
        <v>0</v>
      </c>
      <c r="Q226" s="31">
        <f t="shared" si="40"/>
        <v>0</v>
      </c>
      <c r="R226" s="24">
        <f t="shared" si="49"/>
        <v>0.5</v>
      </c>
      <c r="S226" s="24">
        <f>VLOOKUP(R226,LAI!$E$132:$F$282,2,FALSE)</f>
        <v>2.6069733117608935</v>
      </c>
      <c r="T226" s="32">
        <f t="shared" si="41"/>
        <v>0</v>
      </c>
    </row>
    <row r="227" spans="1:20" x14ac:dyDescent="0.35">
      <c r="A227" s="23">
        <f t="shared" si="37"/>
        <v>224</v>
      </c>
      <c r="B227" s="30">
        <f>IF(A227&lt;=Calculator!$B$9,'Growth rate'!B226,0)</f>
        <v>0</v>
      </c>
      <c r="C227" s="30">
        <f t="shared" si="42"/>
        <v>0</v>
      </c>
      <c r="D227" s="31">
        <f t="shared" si="43"/>
        <v>0</v>
      </c>
      <c r="E227" s="31">
        <f t="shared" si="44"/>
        <v>0</v>
      </c>
      <c r="F227" s="31">
        <f t="shared" si="38"/>
        <v>0</v>
      </c>
      <c r="G227" s="24">
        <f t="shared" si="45"/>
        <v>0.5</v>
      </c>
      <c r="H227" s="24">
        <f>VLOOKUP(G227,LAI!$E$132:$F$282,2,FALSE)</f>
        <v>2.6069733117608935</v>
      </c>
      <c r="I227" s="32">
        <f t="shared" si="39"/>
        <v>0</v>
      </c>
      <c r="J227" s="35"/>
      <c r="L227" s="23">
        <v>224</v>
      </c>
      <c r="M227" s="30">
        <f>IF(L227&lt;=Calculator!$F$9,'Growth rate'!J226,0)</f>
        <v>0</v>
      </c>
      <c r="N227" s="30">
        <f t="shared" si="46"/>
        <v>0</v>
      </c>
      <c r="O227" s="31">
        <f t="shared" si="47"/>
        <v>0</v>
      </c>
      <c r="P227" s="31">
        <f t="shared" si="48"/>
        <v>0</v>
      </c>
      <c r="Q227" s="31">
        <f t="shared" si="40"/>
        <v>0</v>
      </c>
      <c r="R227" s="24">
        <f t="shared" si="49"/>
        <v>0.5</v>
      </c>
      <c r="S227" s="24">
        <f>VLOOKUP(R227,LAI!$E$132:$F$282,2,FALSE)</f>
        <v>2.6069733117608935</v>
      </c>
      <c r="T227" s="32">
        <f t="shared" si="41"/>
        <v>0</v>
      </c>
    </row>
    <row r="228" spans="1:20" x14ac:dyDescent="0.35">
      <c r="A228" s="23">
        <f t="shared" si="37"/>
        <v>225</v>
      </c>
      <c r="B228" s="30">
        <f>IF(A228&lt;=Calculator!$B$9,'Growth rate'!B227,0)</f>
        <v>0</v>
      </c>
      <c r="C228" s="30">
        <f t="shared" si="42"/>
        <v>0</v>
      </c>
      <c r="D228" s="31">
        <f t="shared" si="43"/>
        <v>0</v>
      </c>
      <c r="E228" s="31">
        <f t="shared" si="44"/>
        <v>0</v>
      </c>
      <c r="F228" s="31">
        <f t="shared" si="38"/>
        <v>0</v>
      </c>
      <c r="G228" s="24">
        <f t="shared" si="45"/>
        <v>0.5</v>
      </c>
      <c r="H228" s="24">
        <f>VLOOKUP(G228,LAI!$E$132:$F$282,2,FALSE)</f>
        <v>2.6069733117608935</v>
      </c>
      <c r="I228" s="32">
        <f t="shared" si="39"/>
        <v>0</v>
      </c>
      <c r="J228" s="35"/>
      <c r="L228" s="23">
        <v>225</v>
      </c>
      <c r="M228" s="30">
        <f>IF(L228&lt;=Calculator!$F$9,'Growth rate'!J227,0)</f>
        <v>0</v>
      </c>
      <c r="N228" s="30">
        <f t="shared" si="46"/>
        <v>0</v>
      </c>
      <c r="O228" s="31">
        <f t="shared" si="47"/>
        <v>0</v>
      </c>
      <c r="P228" s="31">
        <f t="shared" si="48"/>
        <v>0</v>
      </c>
      <c r="Q228" s="31">
        <f t="shared" si="40"/>
        <v>0</v>
      </c>
      <c r="R228" s="24">
        <f t="shared" si="49"/>
        <v>0.5</v>
      </c>
      <c r="S228" s="24">
        <f>VLOOKUP(R228,LAI!$E$132:$F$282,2,FALSE)</f>
        <v>2.6069733117608935</v>
      </c>
      <c r="T228" s="32">
        <f t="shared" si="41"/>
        <v>0</v>
      </c>
    </row>
    <row r="229" spans="1:20" x14ac:dyDescent="0.35">
      <c r="A229" s="23">
        <f t="shared" si="37"/>
        <v>226</v>
      </c>
      <c r="B229" s="30">
        <f>IF(A229&lt;=Calculator!$B$9,'Growth rate'!B228,0)</f>
        <v>0</v>
      </c>
      <c r="C229" s="30">
        <f t="shared" si="42"/>
        <v>0</v>
      </c>
      <c r="D229" s="31">
        <f t="shared" si="43"/>
        <v>0</v>
      </c>
      <c r="E229" s="31">
        <f t="shared" si="44"/>
        <v>0</v>
      </c>
      <c r="F229" s="31">
        <f t="shared" si="38"/>
        <v>0</v>
      </c>
      <c r="G229" s="24">
        <f t="shared" si="45"/>
        <v>0.5</v>
      </c>
      <c r="H229" s="24">
        <f>VLOOKUP(G229,LAI!$E$132:$F$282,2,FALSE)</f>
        <v>2.6069733117608935</v>
      </c>
      <c r="I229" s="32">
        <f t="shared" si="39"/>
        <v>0</v>
      </c>
      <c r="J229" s="35"/>
      <c r="L229" s="23">
        <v>226</v>
      </c>
      <c r="M229" s="30">
        <f>IF(L229&lt;=Calculator!$F$9,'Growth rate'!J228,0)</f>
        <v>0</v>
      </c>
      <c r="N229" s="30">
        <f t="shared" si="46"/>
        <v>0</v>
      </c>
      <c r="O229" s="31">
        <f t="shared" si="47"/>
        <v>0</v>
      </c>
      <c r="P229" s="31">
        <f t="shared" si="48"/>
        <v>0</v>
      </c>
      <c r="Q229" s="31">
        <f t="shared" si="40"/>
        <v>0</v>
      </c>
      <c r="R229" s="24">
        <f t="shared" si="49"/>
        <v>0.5</v>
      </c>
      <c r="S229" s="24">
        <f>VLOOKUP(R229,LAI!$E$132:$F$282,2,FALSE)</f>
        <v>2.6069733117608935</v>
      </c>
      <c r="T229" s="32">
        <f t="shared" si="41"/>
        <v>0</v>
      </c>
    </row>
    <row r="230" spans="1:20" x14ac:dyDescent="0.35">
      <c r="A230" s="23">
        <f t="shared" si="37"/>
        <v>227</v>
      </c>
      <c r="B230" s="30">
        <f>IF(A230&lt;=Calculator!$B$9,'Growth rate'!B229,0)</f>
        <v>0</v>
      </c>
      <c r="C230" s="30">
        <f t="shared" si="42"/>
        <v>0</v>
      </c>
      <c r="D230" s="31">
        <f t="shared" si="43"/>
        <v>0</v>
      </c>
      <c r="E230" s="31">
        <f t="shared" si="44"/>
        <v>0</v>
      </c>
      <c r="F230" s="31">
        <f t="shared" si="38"/>
        <v>0</v>
      </c>
      <c r="G230" s="24">
        <f t="shared" si="45"/>
        <v>0.5</v>
      </c>
      <c r="H230" s="24">
        <f>VLOOKUP(G230,LAI!$E$132:$F$282,2,FALSE)</f>
        <v>2.6069733117608935</v>
      </c>
      <c r="I230" s="32">
        <f t="shared" si="39"/>
        <v>0</v>
      </c>
      <c r="J230" s="35"/>
      <c r="L230" s="23">
        <v>227</v>
      </c>
      <c r="M230" s="30">
        <f>IF(L230&lt;=Calculator!$F$9,'Growth rate'!J229,0)</f>
        <v>0</v>
      </c>
      <c r="N230" s="30">
        <f t="shared" si="46"/>
        <v>0</v>
      </c>
      <c r="O230" s="31">
        <f t="shared" si="47"/>
        <v>0</v>
      </c>
      <c r="P230" s="31">
        <f t="shared" si="48"/>
        <v>0</v>
      </c>
      <c r="Q230" s="31">
        <f t="shared" si="40"/>
        <v>0</v>
      </c>
      <c r="R230" s="24">
        <f t="shared" si="49"/>
        <v>0.5</v>
      </c>
      <c r="S230" s="24">
        <f>VLOOKUP(R230,LAI!$E$132:$F$282,2,FALSE)</f>
        <v>2.6069733117608935</v>
      </c>
      <c r="T230" s="32">
        <f t="shared" si="41"/>
        <v>0</v>
      </c>
    </row>
    <row r="231" spans="1:20" x14ac:dyDescent="0.35">
      <c r="A231" s="23">
        <f t="shared" si="37"/>
        <v>228</v>
      </c>
      <c r="B231" s="30">
        <f>IF(A231&lt;=Calculator!$B$9,'Growth rate'!B230,0)</f>
        <v>0</v>
      </c>
      <c r="C231" s="30">
        <f t="shared" si="42"/>
        <v>0</v>
      </c>
      <c r="D231" s="31">
        <f t="shared" si="43"/>
        <v>0</v>
      </c>
      <c r="E231" s="31">
        <f t="shared" si="44"/>
        <v>0</v>
      </c>
      <c r="F231" s="31">
        <f t="shared" si="38"/>
        <v>0</v>
      </c>
      <c r="G231" s="24">
        <f t="shared" si="45"/>
        <v>0.5</v>
      </c>
      <c r="H231" s="24">
        <f>VLOOKUP(G231,LAI!$E$132:$F$282,2,FALSE)</f>
        <v>2.6069733117608935</v>
      </c>
      <c r="I231" s="32">
        <f t="shared" si="39"/>
        <v>0</v>
      </c>
      <c r="J231" s="35"/>
      <c r="L231" s="23">
        <v>228</v>
      </c>
      <c r="M231" s="30">
        <f>IF(L231&lt;=Calculator!$F$9,'Growth rate'!J230,0)</f>
        <v>0</v>
      </c>
      <c r="N231" s="30">
        <f t="shared" si="46"/>
        <v>0</v>
      </c>
      <c r="O231" s="31">
        <f t="shared" si="47"/>
        <v>0</v>
      </c>
      <c r="P231" s="31">
        <f t="shared" si="48"/>
        <v>0</v>
      </c>
      <c r="Q231" s="31">
        <f t="shared" si="40"/>
        <v>0</v>
      </c>
      <c r="R231" s="24">
        <f t="shared" si="49"/>
        <v>0.5</v>
      </c>
      <c r="S231" s="24">
        <f>VLOOKUP(R231,LAI!$E$132:$F$282,2,FALSE)</f>
        <v>2.6069733117608935</v>
      </c>
      <c r="T231" s="32">
        <f t="shared" si="41"/>
        <v>0</v>
      </c>
    </row>
    <row r="232" spans="1:20" x14ac:dyDescent="0.35">
      <c r="A232" s="23">
        <f t="shared" ref="A232:A295" si="50">A231+1</f>
        <v>229</v>
      </c>
      <c r="B232" s="30">
        <f>IF(A232&lt;=Calculator!$B$9,'Growth rate'!B231,0)</f>
        <v>0</v>
      </c>
      <c r="C232" s="30">
        <f t="shared" si="42"/>
        <v>0</v>
      </c>
      <c r="D232" s="31">
        <f t="shared" si="43"/>
        <v>0</v>
      </c>
      <c r="E232" s="31">
        <f t="shared" si="44"/>
        <v>0</v>
      </c>
      <c r="F232" s="31">
        <f t="shared" si="38"/>
        <v>0</v>
      </c>
      <c r="G232" s="24">
        <f t="shared" si="45"/>
        <v>0.5</v>
      </c>
      <c r="H232" s="24">
        <f>VLOOKUP(G232,LAI!$E$132:$F$282,2,FALSE)</f>
        <v>2.6069733117608935</v>
      </c>
      <c r="I232" s="32">
        <f t="shared" si="39"/>
        <v>0</v>
      </c>
      <c r="J232" s="35"/>
      <c r="L232" s="23">
        <v>229</v>
      </c>
      <c r="M232" s="30">
        <f>IF(L232&lt;=Calculator!$F$9,'Growth rate'!J231,0)</f>
        <v>0</v>
      </c>
      <c r="N232" s="30">
        <f t="shared" si="46"/>
        <v>0</v>
      </c>
      <c r="O232" s="31">
        <f t="shared" si="47"/>
        <v>0</v>
      </c>
      <c r="P232" s="31">
        <f t="shared" si="48"/>
        <v>0</v>
      </c>
      <c r="Q232" s="31">
        <f t="shared" si="40"/>
        <v>0</v>
      </c>
      <c r="R232" s="24">
        <f t="shared" si="49"/>
        <v>0.5</v>
      </c>
      <c r="S232" s="24">
        <f>VLOOKUP(R232,LAI!$E$132:$F$282,2,FALSE)</f>
        <v>2.6069733117608935</v>
      </c>
      <c r="T232" s="32">
        <f t="shared" si="41"/>
        <v>0</v>
      </c>
    </row>
    <row r="233" spans="1:20" x14ac:dyDescent="0.35">
      <c r="A233" s="23">
        <f t="shared" si="50"/>
        <v>230</v>
      </c>
      <c r="B233" s="30">
        <f>IF(A233&lt;=Calculator!$B$9,'Growth rate'!B232,0)</f>
        <v>0</v>
      </c>
      <c r="C233" s="30">
        <f t="shared" si="42"/>
        <v>0</v>
      </c>
      <c r="D233" s="31">
        <f t="shared" si="43"/>
        <v>0</v>
      </c>
      <c r="E233" s="31">
        <f t="shared" si="44"/>
        <v>0</v>
      </c>
      <c r="F233" s="31">
        <f t="shared" si="38"/>
        <v>0</v>
      </c>
      <c r="G233" s="24">
        <f t="shared" si="45"/>
        <v>0.5</v>
      </c>
      <c r="H233" s="24">
        <f>VLOOKUP(G233,LAI!$E$132:$F$282,2,FALSE)</f>
        <v>2.6069733117608935</v>
      </c>
      <c r="I233" s="32">
        <f t="shared" si="39"/>
        <v>0</v>
      </c>
      <c r="J233" s="35"/>
      <c r="L233" s="23">
        <v>230</v>
      </c>
      <c r="M233" s="30">
        <f>IF(L233&lt;=Calculator!$F$9,'Growth rate'!J232,0)</f>
        <v>0</v>
      </c>
      <c r="N233" s="30">
        <f t="shared" si="46"/>
        <v>0</v>
      </c>
      <c r="O233" s="31">
        <f t="shared" si="47"/>
        <v>0</v>
      </c>
      <c r="P233" s="31">
        <f t="shared" si="48"/>
        <v>0</v>
      </c>
      <c r="Q233" s="31">
        <f t="shared" si="40"/>
        <v>0</v>
      </c>
      <c r="R233" s="24">
        <f t="shared" si="49"/>
        <v>0.5</v>
      </c>
      <c r="S233" s="24">
        <f>VLOOKUP(R233,LAI!$E$132:$F$282,2,FALSE)</f>
        <v>2.6069733117608935</v>
      </c>
      <c r="T233" s="32">
        <f t="shared" si="41"/>
        <v>0</v>
      </c>
    </row>
    <row r="234" spans="1:20" x14ac:dyDescent="0.35">
      <c r="A234" s="23">
        <f t="shared" si="50"/>
        <v>231</v>
      </c>
      <c r="B234" s="30">
        <f>IF(A234&lt;=Calculator!$B$9,'Growth rate'!B233,0)</f>
        <v>0</v>
      </c>
      <c r="C234" s="30">
        <f t="shared" si="42"/>
        <v>0</v>
      </c>
      <c r="D234" s="31">
        <f t="shared" si="43"/>
        <v>0</v>
      </c>
      <c r="E234" s="31">
        <f t="shared" si="44"/>
        <v>0</v>
      </c>
      <c r="F234" s="31">
        <f t="shared" si="38"/>
        <v>0</v>
      </c>
      <c r="G234" s="24">
        <f t="shared" si="45"/>
        <v>0.5</v>
      </c>
      <c r="H234" s="24">
        <f>VLOOKUP(G234,LAI!$E$132:$F$282,2,FALSE)</f>
        <v>2.6069733117608935</v>
      </c>
      <c r="I234" s="32">
        <f t="shared" si="39"/>
        <v>0</v>
      </c>
      <c r="J234" s="35"/>
      <c r="L234" s="23">
        <v>231</v>
      </c>
      <c r="M234" s="30">
        <f>IF(L234&lt;=Calculator!$F$9,'Growth rate'!J233,0)</f>
        <v>0</v>
      </c>
      <c r="N234" s="30">
        <f t="shared" si="46"/>
        <v>0</v>
      </c>
      <c r="O234" s="31">
        <f t="shared" si="47"/>
        <v>0</v>
      </c>
      <c r="P234" s="31">
        <f t="shared" si="48"/>
        <v>0</v>
      </c>
      <c r="Q234" s="31">
        <f t="shared" si="40"/>
        <v>0</v>
      </c>
      <c r="R234" s="24">
        <f t="shared" si="49"/>
        <v>0.5</v>
      </c>
      <c r="S234" s="24">
        <f>VLOOKUP(R234,LAI!$E$132:$F$282,2,FALSE)</f>
        <v>2.6069733117608935</v>
      </c>
      <c r="T234" s="32">
        <f t="shared" si="41"/>
        <v>0</v>
      </c>
    </row>
    <row r="235" spans="1:20" x14ac:dyDescent="0.35">
      <c r="A235" s="23">
        <f t="shared" si="50"/>
        <v>232</v>
      </c>
      <c r="B235" s="30">
        <f>IF(A235&lt;=Calculator!$B$9,'Growth rate'!B234,0)</f>
        <v>0</v>
      </c>
      <c r="C235" s="30">
        <f t="shared" si="42"/>
        <v>0</v>
      </c>
      <c r="D235" s="31">
        <f t="shared" si="43"/>
        <v>0</v>
      </c>
      <c r="E235" s="31">
        <f t="shared" si="44"/>
        <v>0</v>
      </c>
      <c r="F235" s="31">
        <f t="shared" si="38"/>
        <v>0</v>
      </c>
      <c r="G235" s="24">
        <f t="shared" si="45"/>
        <v>0.5</v>
      </c>
      <c r="H235" s="24">
        <f>VLOOKUP(G235,LAI!$E$132:$F$282,2,FALSE)</f>
        <v>2.6069733117608935</v>
      </c>
      <c r="I235" s="32">
        <f t="shared" si="39"/>
        <v>0</v>
      </c>
      <c r="J235" s="35"/>
      <c r="L235" s="23">
        <v>232</v>
      </c>
      <c r="M235" s="30">
        <f>IF(L235&lt;=Calculator!$F$9,'Growth rate'!J234,0)</f>
        <v>0</v>
      </c>
      <c r="N235" s="30">
        <f t="shared" si="46"/>
        <v>0</v>
      </c>
      <c r="O235" s="31">
        <f t="shared" si="47"/>
        <v>0</v>
      </c>
      <c r="P235" s="31">
        <f t="shared" si="48"/>
        <v>0</v>
      </c>
      <c r="Q235" s="31">
        <f t="shared" si="40"/>
        <v>0</v>
      </c>
      <c r="R235" s="24">
        <f t="shared" si="49"/>
        <v>0.5</v>
      </c>
      <c r="S235" s="24">
        <f>VLOOKUP(R235,LAI!$E$132:$F$282,2,FALSE)</f>
        <v>2.6069733117608935</v>
      </c>
      <c r="T235" s="32">
        <f t="shared" si="41"/>
        <v>0</v>
      </c>
    </row>
    <row r="236" spans="1:20" x14ac:dyDescent="0.35">
      <c r="A236" s="23">
        <f t="shared" si="50"/>
        <v>233</v>
      </c>
      <c r="B236" s="30">
        <f>IF(A236&lt;=Calculator!$B$9,'Growth rate'!B235,0)</f>
        <v>0</v>
      </c>
      <c r="C236" s="30">
        <f t="shared" si="42"/>
        <v>0</v>
      </c>
      <c r="D236" s="31">
        <f t="shared" si="43"/>
        <v>0</v>
      </c>
      <c r="E236" s="31">
        <f t="shared" si="44"/>
        <v>0</v>
      </c>
      <c r="F236" s="31">
        <f t="shared" si="38"/>
        <v>0</v>
      </c>
      <c r="G236" s="24">
        <f t="shared" si="45"/>
        <v>0.5</v>
      </c>
      <c r="H236" s="24">
        <f>VLOOKUP(G236,LAI!$E$132:$F$282,2,FALSE)</f>
        <v>2.6069733117608935</v>
      </c>
      <c r="I236" s="32">
        <f t="shared" si="39"/>
        <v>0</v>
      </c>
      <c r="J236" s="35"/>
      <c r="L236" s="23">
        <v>233</v>
      </c>
      <c r="M236" s="30">
        <f>IF(L236&lt;=Calculator!$F$9,'Growth rate'!J235,0)</f>
        <v>0</v>
      </c>
      <c r="N236" s="30">
        <f t="shared" si="46"/>
        <v>0</v>
      </c>
      <c r="O236" s="31">
        <f t="shared" si="47"/>
        <v>0</v>
      </c>
      <c r="P236" s="31">
        <f t="shared" si="48"/>
        <v>0</v>
      </c>
      <c r="Q236" s="31">
        <f t="shared" si="40"/>
        <v>0</v>
      </c>
      <c r="R236" s="24">
        <f t="shared" si="49"/>
        <v>0.5</v>
      </c>
      <c r="S236" s="24">
        <f>VLOOKUP(R236,LAI!$E$132:$F$282,2,FALSE)</f>
        <v>2.6069733117608935</v>
      </c>
      <c r="T236" s="32">
        <f t="shared" si="41"/>
        <v>0</v>
      </c>
    </row>
    <row r="237" spans="1:20" x14ac:dyDescent="0.35">
      <c r="A237" s="23">
        <f t="shared" si="50"/>
        <v>234</v>
      </c>
      <c r="B237" s="30">
        <f>IF(A237&lt;=Calculator!$B$9,'Growth rate'!B236,0)</f>
        <v>0</v>
      </c>
      <c r="C237" s="30">
        <f t="shared" si="42"/>
        <v>0</v>
      </c>
      <c r="D237" s="31">
        <f t="shared" si="43"/>
        <v>0</v>
      </c>
      <c r="E237" s="31">
        <f t="shared" si="44"/>
        <v>0</v>
      </c>
      <c r="F237" s="31">
        <f t="shared" si="38"/>
        <v>0</v>
      </c>
      <c r="G237" s="24">
        <f t="shared" si="45"/>
        <v>0.5</v>
      </c>
      <c r="H237" s="24">
        <f>VLOOKUP(G237,LAI!$E$132:$F$282,2,FALSE)</f>
        <v>2.6069733117608935</v>
      </c>
      <c r="I237" s="32">
        <f t="shared" si="39"/>
        <v>0</v>
      </c>
      <c r="J237" s="35"/>
      <c r="L237" s="23">
        <v>234</v>
      </c>
      <c r="M237" s="30">
        <f>IF(L237&lt;=Calculator!$F$9,'Growth rate'!J236,0)</f>
        <v>0</v>
      </c>
      <c r="N237" s="30">
        <f t="shared" si="46"/>
        <v>0</v>
      </c>
      <c r="O237" s="31">
        <f t="shared" si="47"/>
        <v>0</v>
      </c>
      <c r="P237" s="31">
        <f t="shared" si="48"/>
        <v>0</v>
      </c>
      <c r="Q237" s="31">
        <f t="shared" si="40"/>
        <v>0</v>
      </c>
      <c r="R237" s="24">
        <f t="shared" si="49"/>
        <v>0.5</v>
      </c>
      <c r="S237" s="24">
        <f>VLOOKUP(R237,LAI!$E$132:$F$282,2,FALSE)</f>
        <v>2.6069733117608935</v>
      </c>
      <c r="T237" s="32">
        <f t="shared" si="41"/>
        <v>0</v>
      </c>
    </row>
    <row r="238" spans="1:20" x14ac:dyDescent="0.35">
      <c r="A238" s="23">
        <f t="shared" si="50"/>
        <v>235</v>
      </c>
      <c r="B238" s="30">
        <f>IF(A238&lt;=Calculator!$B$9,'Growth rate'!B237,0)</f>
        <v>0</v>
      </c>
      <c r="C238" s="30">
        <f t="shared" si="42"/>
        <v>0</v>
      </c>
      <c r="D238" s="31">
        <f t="shared" si="43"/>
        <v>0</v>
      </c>
      <c r="E238" s="31">
        <f t="shared" si="44"/>
        <v>0</v>
      </c>
      <c r="F238" s="31">
        <f t="shared" si="38"/>
        <v>0</v>
      </c>
      <c r="G238" s="24">
        <f t="shared" si="45"/>
        <v>0.5</v>
      </c>
      <c r="H238" s="24">
        <f>VLOOKUP(G238,LAI!$E$132:$F$282,2,FALSE)</f>
        <v>2.6069733117608935</v>
      </c>
      <c r="I238" s="32">
        <f t="shared" si="39"/>
        <v>0</v>
      </c>
      <c r="J238" s="35"/>
      <c r="L238" s="23">
        <v>235</v>
      </c>
      <c r="M238" s="30">
        <f>IF(L238&lt;=Calculator!$F$9,'Growth rate'!J237,0)</f>
        <v>0</v>
      </c>
      <c r="N238" s="30">
        <f t="shared" si="46"/>
        <v>0</v>
      </c>
      <c r="O238" s="31">
        <f t="shared" si="47"/>
        <v>0</v>
      </c>
      <c r="P238" s="31">
        <f t="shared" si="48"/>
        <v>0</v>
      </c>
      <c r="Q238" s="31">
        <f t="shared" si="40"/>
        <v>0</v>
      </c>
      <c r="R238" s="24">
        <f t="shared" si="49"/>
        <v>0.5</v>
      </c>
      <c r="S238" s="24">
        <f>VLOOKUP(R238,LAI!$E$132:$F$282,2,FALSE)</f>
        <v>2.6069733117608935</v>
      </c>
      <c r="T238" s="32">
        <f t="shared" si="41"/>
        <v>0</v>
      </c>
    </row>
    <row r="239" spans="1:20" x14ac:dyDescent="0.35">
      <c r="A239" s="23">
        <f t="shared" si="50"/>
        <v>236</v>
      </c>
      <c r="B239" s="30">
        <f>IF(A239&lt;=Calculator!$B$9,'Growth rate'!B238,0)</f>
        <v>0</v>
      </c>
      <c r="C239" s="30">
        <f t="shared" si="42"/>
        <v>0</v>
      </c>
      <c r="D239" s="31">
        <f t="shared" si="43"/>
        <v>0</v>
      </c>
      <c r="E239" s="31">
        <f t="shared" si="44"/>
        <v>0</v>
      </c>
      <c r="F239" s="31">
        <f t="shared" si="38"/>
        <v>0</v>
      </c>
      <c r="G239" s="24">
        <f t="shared" si="45"/>
        <v>0.5</v>
      </c>
      <c r="H239" s="24">
        <f>VLOOKUP(G239,LAI!$E$132:$F$282,2,FALSE)</f>
        <v>2.6069733117608935</v>
      </c>
      <c r="I239" s="32">
        <f t="shared" si="39"/>
        <v>0</v>
      </c>
      <c r="J239" s="35"/>
      <c r="L239" s="23">
        <v>236</v>
      </c>
      <c r="M239" s="30">
        <f>IF(L239&lt;=Calculator!$F$9,'Growth rate'!J238,0)</f>
        <v>0</v>
      </c>
      <c r="N239" s="30">
        <f t="shared" si="46"/>
        <v>0</v>
      </c>
      <c r="O239" s="31">
        <f t="shared" si="47"/>
        <v>0</v>
      </c>
      <c r="P239" s="31">
        <f t="shared" si="48"/>
        <v>0</v>
      </c>
      <c r="Q239" s="31">
        <f t="shared" si="40"/>
        <v>0</v>
      </c>
      <c r="R239" s="24">
        <f t="shared" si="49"/>
        <v>0.5</v>
      </c>
      <c r="S239" s="24">
        <f>VLOOKUP(R239,LAI!$E$132:$F$282,2,FALSE)</f>
        <v>2.6069733117608935</v>
      </c>
      <c r="T239" s="32">
        <f t="shared" si="41"/>
        <v>0</v>
      </c>
    </row>
    <row r="240" spans="1:20" x14ac:dyDescent="0.35">
      <c r="A240" s="23">
        <f t="shared" si="50"/>
        <v>237</v>
      </c>
      <c r="B240" s="30">
        <f>IF(A240&lt;=Calculator!$B$9,'Growth rate'!B239,0)</f>
        <v>0</v>
      </c>
      <c r="C240" s="30">
        <f t="shared" si="42"/>
        <v>0</v>
      </c>
      <c r="D240" s="31">
        <f t="shared" si="43"/>
        <v>0</v>
      </c>
      <c r="E240" s="31">
        <f t="shared" si="44"/>
        <v>0</v>
      </c>
      <c r="F240" s="31">
        <f t="shared" si="38"/>
        <v>0</v>
      </c>
      <c r="G240" s="24">
        <f t="shared" si="45"/>
        <v>0.5</v>
      </c>
      <c r="H240" s="24">
        <f>VLOOKUP(G240,LAI!$E$132:$F$282,2,FALSE)</f>
        <v>2.6069733117608935</v>
      </c>
      <c r="I240" s="32">
        <f t="shared" si="39"/>
        <v>0</v>
      </c>
      <c r="J240" s="35"/>
      <c r="L240" s="23">
        <v>237</v>
      </c>
      <c r="M240" s="30">
        <f>IF(L240&lt;=Calculator!$F$9,'Growth rate'!J239,0)</f>
        <v>0</v>
      </c>
      <c r="N240" s="30">
        <f t="shared" si="46"/>
        <v>0</v>
      </c>
      <c r="O240" s="31">
        <f t="shared" si="47"/>
        <v>0</v>
      </c>
      <c r="P240" s="31">
        <f t="shared" si="48"/>
        <v>0</v>
      </c>
      <c r="Q240" s="31">
        <f t="shared" si="40"/>
        <v>0</v>
      </c>
      <c r="R240" s="24">
        <f t="shared" si="49"/>
        <v>0.5</v>
      </c>
      <c r="S240" s="24">
        <f>VLOOKUP(R240,LAI!$E$132:$F$282,2,FALSE)</f>
        <v>2.6069733117608935</v>
      </c>
      <c r="T240" s="32">
        <f t="shared" si="41"/>
        <v>0</v>
      </c>
    </row>
    <row r="241" spans="1:20" x14ac:dyDescent="0.35">
      <c r="A241" s="23">
        <f t="shared" si="50"/>
        <v>238</v>
      </c>
      <c r="B241" s="30">
        <f>IF(A241&lt;=Calculator!$B$9,'Growth rate'!B240,0)</f>
        <v>0</v>
      </c>
      <c r="C241" s="30">
        <f t="shared" si="42"/>
        <v>0</v>
      </c>
      <c r="D241" s="31">
        <f t="shared" si="43"/>
        <v>0</v>
      </c>
      <c r="E241" s="31">
        <f t="shared" si="44"/>
        <v>0</v>
      </c>
      <c r="F241" s="31">
        <f t="shared" si="38"/>
        <v>0</v>
      </c>
      <c r="G241" s="24">
        <f t="shared" si="45"/>
        <v>0.5</v>
      </c>
      <c r="H241" s="24">
        <f>VLOOKUP(G241,LAI!$E$132:$F$282,2,FALSE)</f>
        <v>2.6069733117608935</v>
      </c>
      <c r="I241" s="32">
        <f t="shared" si="39"/>
        <v>0</v>
      </c>
      <c r="J241" s="35"/>
      <c r="L241" s="23">
        <v>238</v>
      </c>
      <c r="M241" s="30">
        <f>IF(L241&lt;=Calculator!$F$9,'Growth rate'!J240,0)</f>
        <v>0</v>
      </c>
      <c r="N241" s="30">
        <f t="shared" si="46"/>
        <v>0</v>
      </c>
      <c r="O241" s="31">
        <f t="shared" si="47"/>
        <v>0</v>
      </c>
      <c r="P241" s="31">
        <f t="shared" si="48"/>
        <v>0</v>
      </c>
      <c r="Q241" s="31">
        <f t="shared" si="40"/>
        <v>0</v>
      </c>
      <c r="R241" s="24">
        <f t="shared" si="49"/>
        <v>0.5</v>
      </c>
      <c r="S241" s="24">
        <f>VLOOKUP(R241,LAI!$E$132:$F$282,2,FALSE)</f>
        <v>2.6069733117608935</v>
      </c>
      <c r="T241" s="32">
        <f t="shared" si="41"/>
        <v>0</v>
      </c>
    </row>
    <row r="242" spans="1:20" x14ac:dyDescent="0.35">
      <c r="A242" s="23">
        <f t="shared" si="50"/>
        <v>239</v>
      </c>
      <c r="B242" s="30">
        <f>IF(A242&lt;=Calculator!$B$9,'Growth rate'!B241,0)</f>
        <v>0</v>
      </c>
      <c r="C242" s="30">
        <f t="shared" si="42"/>
        <v>0</v>
      </c>
      <c r="D242" s="31">
        <f t="shared" si="43"/>
        <v>0</v>
      </c>
      <c r="E242" s="31">
        <f t="shared" si="44"/>
        <v>0</v>
      </c>
      <c r="F242" s="31">
        <f t="shared" si="38"/>
        <v>0</v>
      </c>
      <c r="G242" s="24">
        <f t="shared" si="45"/>
        <v>0.5</v>
      </c>
      <c r="H242" s="24">
        <f>VLOOKUP(G242,LAI!$E$132:$F$282,2,FALSE)</f>
        <v>2.6069733117608935</v>
      </c>
      <c r="I242" s="32">
        <f t="shared" si="39"/>
        <v>0</v>
      </c>
      <c r="J242" s="35"/>
      <c r="L242" s="23">
        <v>239</v>
      </c>
      <c r="M242" s="30">
        <f>IF(L242&lt;=Calculator!$F$9,'Growth rate'!J241,0)</f>
        <v>0</v>
      </c>
      <c r="N242" s="30">
        <f t="shared" si="46"/>
        <v>0</v>
      </c>
      <c r="O242" s="31">
        <f t="shared" si="47"/>
        <v>0</v>
      </c>
      <c r="P242" s="31">
        <f t="shared" si="48"/>
        <v>0</v>
      </c>
      <c r="Q242" s="31">
        <f t="shared" si="40"/>
        <v>0</v>
      </c>
      <c r="R242" s="24">
        <f t="shared" si="49"/>
        <v>0.5</v>
      </c>
      <c r="S242" s="24">
        <f>VLOOKUP(R242,LAI!$E$132:$F$282,2,FALSE)</f>
        <v>2.6069733117608935</v>
      </c>
      <c r="T242" s="32">
        <f t="shared" si="41"/>
        <v>0</v>
      </c>
    </row>
    <row r="243" spans="1:20" x14ac:dyDescent="0.35">
      <c r="A243" s="23">
        <f t="shared" si="50"/>
        <v>240</v>
      </c>
      <c r="B243" s="30">
        <f>IF(A243&lt;=Calculator!$B$9,'Growth rate'!B242,0)</f>
        <v>0</v>
      </c>
      <c r="C243" s="30">
        <f t="shared" si="42"/>
        <v>0</v>
      </c>
      <c r="D243" s="31">
        <f t="shared" si="43"/>
        <v>0</v>
      </c>
      <c r="E243" s="31">
        <f t="shared" si="44"/>
        <v>0</v>
      </c>
      <c r="F243" s="31">
        <f t="shared" si="38"/>
        <v>0</v>
      </c>
      <c r="G243" s="24">
        <f t="shared" si="45"/>
        <v>0.5</v>
      </c>
      <c r="H243" s="24">
        <f>VLOOKUP(G243,LAI!$E$132:$F$282,2,FALSE)</f>
        <v>2.6069733117608935</v>
      </c>
      <c r="I243" s="32">
        <f t="shared" si="39"/>
        <v>0</v>
      </c>
      <c r="J243" s="35"/>
      <c r="L243" s="23">
        <v>240</v>
      </c>
      <c r="M243" s="30">
        <f>IF(L243&lt;=Calculator!$F$9,'Growth rate'!J242,0)</f>
        <v>0</v>
      </c>
      <c r="N243" s="30">
        <f t="shared" si="46"/>
        <v>0</v>
      </c>
      <c r="O243" s="31">
        <f t="shared" si="47"/>
        <v>0</v>
      </c>
      <c r="P243" s="31">
        <f t="shared" si="48"/>
        <v>0</v>
      </c>
      <c r="Q243" s="31">
        <f t="shared" si="40"/>
        <v>0</v>
      </c>
      <c r="R243" s="24">
        <f t="shared" si="49"/>
        <v>0.5</v>
      </c>
      <c r="S243" s="24">
        <f>VLOOKUP(R243,LAI!$E$132:$F$282,2,FALSE)</f>
        <v>2.6069733117608935</v>
      </c>
      <c r="T243" s="32">
        <f t="shared" si="41"/>
        <v>0</v>
      </c>
    </row>
    <row r="244" spans="1:20" x14ac:dyDescent="0.35">
      <c r="A244" s="23">
        <f t="shared" si="50"/>
        <v>241</v>
      </c>
      <c r="B244" s="30">
        <f>IF(A244&lt;=Calculator!$B$9,'Growth rate'!B243,0)</f>
        <v>0</v>
      </c>
      <c r="C244" s="30">
        <f t="shared" si="42"/>
        <v>0</v>
      </c>
      <c r="D244" s="31">
        <f t="shared" si="43"/>
        <v>0</v>
      </c>
      <c r="E244" s="31">
        <f t="shared" si="44"/>
        <v>0</v>
      </c>
      <c r="F244" s="31">
        <f t="shared" si="38"/>
        <v>0</v>
      </c>
      <c r="G244" s="24">
        <f t="shared" si="45"/>
        <v>0.5</v>
      </c>
      <c r="H244" s="24">
        <f>VLOOKUP(G244,LAI!$E$132:$F$282,2,FALSE)</f>
        <v>2.6069733117608935</v>
      </c>
      <c r="I244" s="32">
        <f t="shared" si="39"/>
        <v>0</v>
      </c>
      <c r="J244" s="35"/>
      <c r="L244" s="23">
        <v>241</v>
      </c>
      <c r="M244" s="30">
        <f>IF(L244&lt;=Calculator!$F$9,'Growth rate'!J243,0)</f>
        <v>0</v>
      </c>
      <c r="N244" s="30">
        <f t="shared" si="46"/>
        <v>0</v>
      </c>
      <c r="O244" s="31">
        <f t="shared" si="47"/>
        <v>0</v>
      </c>
      <c r="P244" s="31">
        <f t="shared" si="48"/>
        <v>0</v>
      </c>
      <c r="Q244" s="31">
        <f t="shared" si="40"/>
        <v>0</v>
      </c>
      <c r="R244" s="24">
        <f t="shared" si="49"/>
        <v>0.5</v>
      </c>
      <c r="S244" s="24">
        <f>VLOOKUP(R244,LAI!$E$132:$F$282,2,FALSE)</f>
        <v>2.6069733117608935</v>
      </c>
      <c r="T244" s="32">
        <f t="shared" si="41"/>
        <v>0</v>
      </c>
    </row>
    <row r="245" spans="1:20" x14ac:dyDescent="0.35">
      <c r="A245" s="23">
        <f t="shared" si="50"/>
        <v>242</v>
      </c>
      <c r="B245" s="30">
        <f>IF(A245&lt;=Calculator!$B$9,'Growth rate'!B244,0)</f>
        <v>0</v>
      </c>
      <c r="C245" s="30">
        <f t="shared" si="42"/>
        <v>0</v>
      </c>
      <c r="D245" s="31">
        <f t="shared" si="43"/>
        <v>0</v>
      </c>
      <c r="E245" s="31">
        <f t="shared" si="44"/>
        <v>0</v>
      </c>
      <c r="F245" s="31">
        <f t="shared" si="38"/>
        <v>0</v>
      </c>
      <c r="G245" s="24">
        <f t="shared" si="45"/>
        <v>0.5</v>
      </c>
      <c r="H245" s="24">
        <f>VLOOKUP(G245,LAI!$E$132:$F$282,2,FALSE)</f>
        <v>2.6069733117608935</v>
      </c>
      <c r="I245" s="32">
        <f t="shared" si="39"/>
        <v>0</v>
      </c>
      <c r="J245" s="35"/>
      <c r="L245" s="23">
        <v>242</v>
      </c>
      <c r="M245" s="30">
        <f>IF(L245&lt;=Calculator!$F$9,'Growth rate'!J244,0)</f>
        <v>0</v>
      </c>
      <c r="N245" s="30">
        <f t="shared" si="46"/>
        <v>0</v>
      </c>
      <c r="O245" s="31">
        <f t="shared" si="47"/>
        <v>0</v>
      </c>
      <c r="P245" s="31">
        <f t="shared" si="48"/>
        <v>0</v>
      </c>
      <c r="Q245" s="31">
        <f t="shared" si="40"/>
        <v>0</v>
      </c>
      <c r="R245" s="24">
        <f t="shared" si="49"/>
        <v>0.5</v>
      </c>
      <c r="S245" s="24">
        <f>VLOOKUP(R245,LAI!$E$132:$F$282,2,FALSE)</f>
        <v>2.6069733117608935</v>
      </c>
      <c r="T245" s="32">
        <f t="shared" si="41"/>
        <v>0</v>
      </c>
    </row>
    <row r="246" spans="1:20" x14ac:dyDescent="0.35">
      <c r="A246" s="23">
        <f t="shared" si="50"/>
        <v>243</v>
      </c>
      <c r="B246" s="30">
        <f>IF(A246&lt;=Calculator!$B$9,'Growth rate'!B245,0)</f>
        <v>0</v>
      </c>
      <c r="C246" s="30">
        <f t="shared" si="42"/>
        <v>0</v>
      </c>
      <c r="D246" s="31">
        <f t="shared" si="43"/>
        <v>0</v>
      </c>
      <c r="E246" s="31">
        <f t="shared" si="44"/>
        <v>0</v>
      </c>
      <c r="F246" s="31">
        <f t="shared" si="38"/>
        <v>0</v>
      </c>
      <c r="G246" s="24">
        <f t="shared" si="45"/>
        <v>0.5</v>
      </c>
      <c r="H246" s="24">
        <f>VLOOKUP(G246,LAI!$E$132:$F$282,2,FALSE)</f>
        <v>2.6069733117608935</v>
      </c>
      <c r="I246" s="32">
        <f t="shared" si="39"/>
        <v>0</v>
      </c>
      <c r="J246" s="35"/>
      <c r="L246" s="23">
        <v>243</v>
      </c>
      <c r="M246" s="30">
        <f>IF(L246&lt;=Calculator!$F$9,'Growth rate'!J245,0)</f>
        <v>0</v>
      </c>
      <c r="N246" s="30">
        <f t="shared" si="46"/>
        <v>0</v>
      </c>
      <c r="O246" s="31">
        <f t="shared" si="47"/>
        <v>0</v>
      </c>
      <c r="P246" s="31">
        <f t="shared" si="48"/>
        <v>0</v>
      </c>
      <c r="Q246" s="31">
        <f t="shared" si="40"/>
        <v>0</v>
      </c>
      <c r="R246" s="24">
        <f t="shared" si="49"/>
        <v>0.5</v>
      </c>
      <c r="S246" s="24">
        <f>VLOOKUP(R246,LAI!$E$132:$F$282,2,FALSE)</f>
        <v>2.6069733117608935</v>
      </c>
      <c r="T246" s="32">
        <f t="shared" si="41"/>
        <v>0</v>
      </c>
    </row>
    <row r="247" spans="1:20" x14ac:dyDescent="0.35">
      <c r="A247" s="23">
        <f t="shared" si="50"/>
        <v>244</v>
      </c>
      <c r="B247" s="30">
        <f>IF(A247&lt;=Calculator!$B$9,'Growth rate'!B246,0)</f>
        <v>0</v>
      </c>
      <c r="C247" s="30">
        <f t="shared" si="42"/>
        <v>0</v>
      </c>
      <c r="D247" s="31">
        <f t="shared" si="43"/>
        <v>0</v>
      </c>
      <c r="E247" s="31">
        <f t="shared" si="44"/>
        <v>0</v>
      </c>
      <c r="F247" s="31">
        <f t="shared" si="38"/>
        <v>0</v>
      </c>
      <c r="G247" s="24">
        <f t="shared" si="45"/>
        <v>0.5</v>
      </c>
      <c r="H247" s="24">
        <f>VLOOKUP(G247,LAI!$E$132:$F$282,2,FALSE)</f>
        <v>2.6069733117608935</v>
      </c>
      <c r="I247" s="32">
        <f t="shared" si="39"/>
        <v>0</v>
      </c>
      <c r="J247" s="35"/>
      <c r="L247" s="23">
        <v>244</v>
      </c>
      <c r="M247" s="30">
        <f>IF(L247&lt;=Calculator!$F$9,'Growth rate'!J246,0)</f>
        <v>0</v>
      </c>
      <c r="N247" s="30">
        <f t="shared" si="46"/>
        <v>0</v>
      </c>
      <c r="O247" s="31">
        <f t="shared" si="47"/>
        <v>0</v>
      </c>
      <c r="P247" s="31">
        <f t="shared" si="48"/>
        <v>0</v>
      </c>
      <c r="Q247" s="31">
        <f t="shared" si="40"/>
        <v>0</v>
      </c>
      <c r="R247" s="24">
        <f t="shared" si="49"/>
        <v>0.5</v>
      </c>
      <c r="S247" s="24">
        <f>VLOOKUP(R247,LAI!$E$132:$F$282,2,FALSE)</f>
        <v>2.6069733117608935</v>
      </c>
      <c r="T247" s="32">
        <f t="shared" si="41"/>
        <v>0</v>
      </c>
    </row>
    <row r="248" spans="1:20" x14ac:dyDescent="0.35">
      <c r="A248" s="23">
        <f t="shared" si="50"/>
        <v>245</v>
      </c>
      <c r="B248" s="30">
        <f>IF(A248&lt;=Calculator!$B$9,'Growth rate'!B247,0)</f>
        <v>0</v>
      </c>
      <c r="C248" s="30">
        <f t="shared" si="42"/>
        <v>0</v>
      </c>
      <c r="D248" s="31">
        <f t="shared" si="43"/>
        <v>0</v>
      </c>
      <c r="E248" s="31">
        <f t="shared" si="44"/>
        <v>0</v>
      </c>
      <c r="F248" s="31">
        <f t="shared" si="38"/>
        <v>0</v>
      </c>
      <c r="G248" s="24">
        <f t="shared" si="45"/>
        <v>0.5</v>
      </c>
      <c r="H248" s="24">
        <f>VLOOKUP(G248,LAI!$E$132:$F$282,2,FALSE)</f>
        <v>2.6069733117608935</v>
      </c>
      <c r="I248" s="32">
        <f t="shared" si="39"/>
        <v>0</v>
      </c>
      <c r="J248" s="35"/>
      <c r="L248" s="23">
        <v>245</v>
      </c>
      <c r="M248" s="30">
        <f>IF(L248&lt;=Calculator!$F$9,'Growth rate'!J247,0)</f>
        <v>0</v>
      </c>
      <c r="N248" s="30">
        <f t="shared" si="46"/>
        <v>0</v>
      </c>
      <c r="O248" s="31">
        <f t="shared" si="47"/>
        <v>0</v>
      </c>
      <c r="P248" s="31">
        <f t="shared" si="48"/>
        <v>0</v>
      </c>
      <c r="Q248" s="31">
        <f t="shared" si="40"/>
        <v>0</v>
      </c>
      <c r="R248" s="24">
        <f t="shared" si="49"/>
        <v>0.5</v>
      </c>
      <c r="S248" s="24">
        <f>VLOOKUP(R248,LAI!$E$132:$F$282,2,FALSE)</f>
        <v>2.6069733117608935</v>
      </c>
      <c r="T248" s="32">
        <f t="shared" si="41"/>
        <v>0</v>
      </c>
    </row>
    <row r="249" spans="1:20" x14ac:dyDescent="0.35">
      <c r="A249" s="23">
        <f t="shared" si="50"/>
        <v>246</v>
      </c>
      <c r="B249" s="30">
        <f>IF(A249&lt;=Calculator!$B$9,'Growth rate'!B248,0)</f>
        <v>0</v>
      </c>
      <c r="C249" s="30">
        <f t="shared" si="42"/>
        <v>0</v>
      </c>
      <c r="D249" s="31">
        <f t="shared" si="43"/>
        <v>0</v>
      </c>
      <c r="E249" s="31">
        <f t="shared" si="44"/>
        <v>0</v>
      </c>
      <c r="F249" s="31">
        <f t="shared" si="38"/>
        <v>0</v>
      </c>
      <c r="G249" s="24">
        <f t="shared" si="45"/>
        <v>0.5</v>
      </c>
      <c r="H249" s="24">
        <f>VLOOKUP(G249,LAI!$E$132:$F$282,2,FALSE)</f>
        <v>2.6069733117608935</v>
      </c>
      <c r="I249" s="32">
        <f t="shared" si="39"/>
        <v>0</v>
      </c>
      <c r="J249" s="35"/>
      <c r="L249" s="23">
        <v>246</v>
      </c>
      <c r="M249" s="30">
        <f>IF(L249&lt;=Calculator!$F$9,'Growth rate'!J248,0)</f>
        <v>0</v>
      </c>
      <c r="N249" s="30">
        <f t="shared" si="46"/>
        <v>0</v>
      </c>
      <c r="O249" s="31">
        <f t="shared" si="47"/>
        <v>0</v>
      </c>
      <c r="P249" s="31">
        <f t="shared" si="48"/>
        <v>0</v>
      </c>
      <c r="Q249" s="31">
        <f t="shared" si="40"/>
        <v>0</v>
      </c>
      <c r="R249" s="24">
        <f t="shared" si="49"/>
        <v>0.5</v>
      </c>
      <c r="S249" s="24">
        <f>VLOOKUP(R249,LAI!$E$132:$F$282,2,FALSE)</f>
        <v>2.6069733117608935</v>
      </c>
      <c r="T249" s="32">
        <f t="shared" si="41"/>
        <v>0</v>
      </c>
    </row>
    <row r="250" spans="1:20" x14ac:dyDescent="0.35">
      <c r="A250" s="23">
        <f t="shared" si="50"/>
        <v>247</v>
      </c>
      <c r="B250" s="30">
        <f>IF(A250&lt;=Calculator!$B$9,'Growth rate'!B249,0)</f>
        <v>0</v>
      </c>
      <c r="C250" s="30">
        <f t="shared" si="42"/>
        <v>0</v>
      </c>
      <c r="D250" s="31">
        <f t="shared" si="43"/>
        <v>0</v>
      </c>
      <c r="E250" s="31">
        <f t="shared" si="44"/>
        <v>0</v>
      </c>
      <c r="F250" s="31">
        <f t="shared" si="38"/>
        <v>0</v>
      </c>
      <c r="G250" s="24">
        <f t="shared" si="45"/>
        <v>0.5</v>
      </c>
      <c r="H250" s="24">
        <f>VLOOKUP(G250,LAI!$E$132:$F$282,2,FALSE)</f>
        <v>2.6069733117608935</v>
      </c>
      <c r="I250" s="32">
        <f t="shared" si="39"/>
        <v>0</v>
      </c>
      <c r="J250" s="35"/>
      <c r="L250" s="23">
        <v>247</v>
      </c>
      <c r="M250" s="30">
        <f>IF(L250&lt;=Calculator!$F$9,'Growth rate'!J249,0)</f>
        <v>0</v>
      </c>
      <c r="N250" s="30">
        <f t="shared" si="46"/>
        <v>0</v>
      </c>
      <c r="O250" s="31">
        <f t="shared" si="47"/>
        <v>0</v>
      </c>
      <c r="P250" s="31">
        <f t="shared" si="48"/>
        <v>0</v>
      </c>
      <c r="Q250" s="31">
        <f t="shared" si="40"/>
        <v>0</v>
      </c>
      <c r="R250" s="24">
        <f t="shared" si="49"/>
        <v>0.5</v>
      </c>
      <c r="S250" s="24">
        <f>VLOOKUP(R250,LAI!$E$132:$F$282,2,FALSE)</f>
        <v>2.6069733117608935</v>
      </c>
      <c r="T250" s="32">
        <f t="shared" si="41"/>
        <v>0</v>
      </c>
    </row>
    <row r="251" spans="1:20" x14ac:dyDescent="0.35">
      <c r="A251" s="23">
        <f t="shared" si="50"/>
        <v>248</v>
      </c>
      <c r="B251" s="30">
        <f>IF(A251&lt;=Calculator!$B$9,'Growth rate'!B250,0)</f>
        <v>0</v>
      </c>
      <c r="C251" s="30">
        <f t="shared" si="42"/>
        <v>0</v>
      </c>
      <c r="D251" s="31">
        <f t="shared" si="43"/>
        <v>0</v>
      </c>
      <c r="E251" s="31">
        <f t="shared" si="44"/>
        <v>0</v>
      </c>
      <c r="F251" s="31">
        <f t="shared" si="38"/>
        <v>0</v>
      </c>
      <c r="G251" s="24">
        <f t="shared" si="45"/>
        <v>0.5</v>
      </c>
      <c r="H251" s="24">
        <f>VLOOKUP(G251,LAI!$E$132:$F$282,2,FALSE)</f>
        <v>2.6069733117608935</v>
      </c>
      <c r="I251" s="32">
        <f t="shared" si="39"/>
        <v>0</v>
      </c>
      <c r="J251" s="35"/>
      <c r="L251" s="23">
        <v>248</v>
      </c>
      <c r="M251" s="30">
        <f>IF(L251&lt;=Calculator!$F$9,'Growth rate'!J250,0)</f>
        <v>0</v>
      </c>
      <c r="N251" s="30">
        <f t="shared" si="46"/>
        <v>0</v>
      </c>
      <c r="O251" s="31">
        <f t="shared" si="47"/>
        <v>0</v>
      </c>
      <c r="P251" s="31">
        <f t="shared" si="48"/>
        <v>0</v>
      </c>
      <c r="Q251" s="31">
        <f t="shared" si="40"/>
        <v>0</v>
      </c>
      <c r="R251" s="24">
        <f t="shared" si="49"/>
        <v>0.5</v>
      </c>
      <c r="S251" s="24">
        <f>VLOOKUP(R251,LAI!$E$132:$F$282,2,FALSE)</f>
        <v>2.6069733117608935</v>
      </c>
      <c r="T251" s="32">
        <f t="shared" si="41"/>
        <v>0</v>
      </c>
    </row>
    <row r="252" spans="1:20" x14ac:dyDescent="0.35">
      <c r="A252" s="23">
        <f t="shared" si="50"/>
        <v>249</v>
      </c>
      <c r="B252" s="30">
        <f>IF(A252&lt;=Calculator!$B$9,'Growth rate'!B251,0)</f>
        <v>0</v>
      </c>
      <c r="C252" s="30">
        <f t="shared" si="42"/>
        <v>0</v>
      </c>
      <c r="D252" s="31">
        <f t="shared" si="43"/>
        <v>0</v>
      </c>
      <c r="E252" s="31">
        <f t="shared" si="44"/>
        <v>0</v>
      </c>
      <c r="F252" s="31">
        <f t="shared" si="38"/>
        <v>0</v>
      </c>
      <c r="G252" s="24">
        <f t="shared" si="45"/>
        <v>0.5</v>
      </c>
      <c r="H252" s="24">
        <f>VLOOKUP(G252,LAI!$E$132:$F$282,2,FALSE)</f>
        <v>2.6069733117608935</v>
      </c>
      <c r="I252" s="32">
        <f t="shared" si="39"/>
        <v>0</v>
      </c>
      <c r="J252" s="35"/>
      <c r="L252" s="23">
        <v>249</v>
      </c>
      <c r="M252" s="30">
        <f>IF(L252&lt;=Calculator!$F$9,'Growth rate'!J251,0)</f>
        <v>0</v>
      </c>
      <c r="N252" s="30">
        <f t="shared" si="46"/>
        <v>0</v>
      </c>
      <c r="O252" s="31">
        <f t="shared" si="47"/>
        <v>0</v>
      </c>
      <c r="P252" s="31">
        <f t="shared" si="48"/>
        <v>0</v>
      </c>
      <c r="Q252" s="31">
        <f t="shared" si="40"/>
        <v>0</v>
      </c>
      <c r="R252" s="24">
        <f t="shared" si="49"/>
        <v>0.5</v>
      </c>
      <c r="S252" s="24">
        <f>VLOOKUP(R252,LAI!$E$132:$F$282,2,FALSE)</f>
        <v>2.6069733117608935</v>
      </c>
      <c r="T252" s="32">
        <f t="shared" si="41"/>
        <v>0</v>
      </c>
    </row>
    <row r="253" spans="1:20" x14ac:dyDescent="0.35">
      <c r="A253" s="23">
        <f t="shared" si="50"/>
        <v>250</v>
      </c>
      <c r="B253" s="30">
        <f>IF(A253&lt;=Calculator!$B$9,'Growth rate'!B252,0)</f>
        <v>0</v>
      </c>
      <c r="C253" s="30">
        <f t="shared" si="42"/>
        <v>0</v>
      </c>
      <c r="D253" s="31">
        <f t="shared" si="43"/>
        <v>0</v>
      </c>
      <c r="E253" s="31">
        <f t="shared" si="44"/>
        <v>0</v>
      </c>
      <c r="F253" s="31">
        <f t="shared" si="38"/>
        <v>0</v>
      </c>
      <c r="G253" s="24">
        <f t="shared" si="45"/>
        <v>0.5</v>
      </c>
      <c r="H253" s="24">
        <f>VLOOKUP(G253,LAI!$E$132:$F$282,2,FALSE)</f>
        <v>2.6069733117608935</v>
      </c>
      <c r="I253" s="32">
        <f t="shared" si="39"/>
        <v>0</v>
      </c>
      <c r="J253" s="35"/>
      <c r="L253" s="23">
        <v>250</v>
      </c>
      <c r="M253" s="30">
        <f>IF(L253&lt;=Calculator!$F$9,'Growth rate'!J252,0)</f>
        <v>0</v>
      </c>
      <c r="N253" s="30">
        <f t="shared" si="46"/>
        <v>0</v>
      </c>
      <c r="O253" s="31">
        <f t="shared" si="47"/>
        <v>0</v>
      </c>
      <c r="P253" s="31">
        <f t="shared" si="48"/>
        <v>0</v>
      </c>
      <c r="Q253" s="31">
        <f t="shared" si="40"/>
        <v>0</v>
      </c>
      <c r="R253" s="24">
        <f t="shared" si="49"/>
        <v>0.5</v>
      </c>
      <c r="S253" s="24">
        <f>VLOOKUP(R253,LAI!$E$132:$F$282,2,FALSE)</f>
        <v>2.6069733117608935</v>
      </c>
      <c r="T253" s="32">
        <f t="shared" si="41"/>
        <v>0</v>
      </c>
    </row>
    <row r="254" spans="1:20" x14ac:dyDescent="0.35">
      <c r="A254" s="23">
        <f t="shared" si="50"/>
        <v>251</v>
      </c>
      <c r="B254" s="30">
        <f>IF(A254&lt;=Calculator!$B$9,'Growth rate'!B253,0)</f>
        <v>0</v>
      </c>
      <c r="C254" s="30">
        <f t="shared" si="42"/>
        <v>0</v>
      </c>
      <c r="D254" s="31">
        <f t="shared" si="43"/>
        <v>0</v>
      </c>
      <c r="E254" s="31">
        <f t="shared" si="44"/>
        <v>0</v>
      </c>
      <c r="F254" s="31">
        <f t="shared" si="38"/>
        <v>0</v>
      </c>
      <c r="G254" s="24">
        <f t="shared" si="45"/>
        <v>0.5</v>
      </c>
      <c r="H254" s="24">
        <f>VLOOKUP(G254,LAI!$E$132:$F$282,2,FALSE)</f>
        <v>2.6069733117608935</v>
      </c>
      <c r="I254" s="32">
        <f t="shared" si="39"/>
        <v>0</v>
      </c>
      <c r="J254" s="35"/>
      <c r="L254" s="23">
        <v>251</v>
      </c>
      <c r="M254" s="30">
        <f>IF(L254&lt;=Calculator!$F$9,'Growth rate'!J253,0)</f>
        <v>0</v>
      </c>
      <c r="N254" s="30">
        <f t="shared" si="46"/>
        <v>0</v>
      </c>
      <c r="O254" s="31">
        <f t="shared" si="47"/>
        <v>0</v>
      </c>
      <c r="P254" s="31">
        <f t="shared" si="48"/>
        <v>0</v>
      </c>
      <c r="Q254" s="31">
        <f t="shared" si="40"/>
        <v>0</v>
      </c>
      <c r="R254" s="24">
        <f t="shared" si="49"/>
        <v>0.5</v>
      </c>
      <c r="S254" s="24">
        <f>VLOOKUP(R254,LAI!$E$132:$F$282,2,FALSE)</f>
        <v>2.6069733117608935</v>
      </c>
      <c r="T254" s="32">
        <f t="shared" si="41"/>
        <v>0</v>
      </c>
    </row>
    <row r="255" spans="1:20" x14ac:dyDescent="0.35">
      <c r="A255" s="23">
        <f t="shared" si="50"/>
        <v>252</v>
      </c>
      <c r="B255" s="30">
        <f>IF(A255&lt;=Calculator!$B$9,'Growth rate'!B254,0)</f>
        <v>0</v>
      </c>
      <c r="C255" s="30">
        <f t="shared" si="42"/>
        <v>0</v>
      </c>
      <c r="D255" s="31">
        <f t="shared" si="43"/>
        <v>0</v>
      </c>
      <c r="E255" s="31">
        <f t="shared" si="44"/>
        <v>0</v>
      </c>
      <c r="F255" s="31">
        <f t="shared" si="38"/>
        <v>0</v>
      </c>
      <c r="G255" s="24">
        <f t="shared" si="45"/>
        <v>0.5</v>
      </c>
      <c r="H255" s="24">
        <f>VLOOKUP(G255,LAI!$E$132:$F$282,2,FALSE)</f>
        <v>2.6069733117608935</v>
      </c>
      <c r="I255" s="32">
        <f t="shared" si="39"/>
        <v>0</v>
      </c>
      <c r="J255" s="35"/>
      <c r="L255" s="23">
        <v>252</v>
      </c>
      <c r="M255" s="30">
        <f>IF(L255&lt;=Calculator!$F$9,'Growth rate'!J254,0)</f>
        <v>0</v>
      </c>
      <c r="N255" s="30">
        <f t="shared" si="46"/>
        <v>0</v>
      </c>
      <c r="O255" s="31">
        <f t="shared" si="47"/>
        <v>0</v>
      </c>
      <c r="P255" s="31">
        <f t="shared" si="48"/>
        <v>0</v>
      </c>
      <c r="Q255" s="31">
        <f t="shared" si="40"/>
        <v>0</v>
      </c>
      <c r="R255" s="24">
        <f t="shared" si="49"/>
        <v>0.5</v>
      </c>
      <c r="S255" s="24">
        <f>VLOOKUP(R255,LAI!$E$132:$F$282,2,FALSE)</f>
        <v>2.6069733117608935</v>
      </c>
      <c r="T255" s="32">
        <f t="shared" si="41"/>
        <v>0</v>
      </c>
    </row>
    <row r="256" spans="1:20" x14ac:dyDescent="0.35">
      <c r="A256" s="23">
        <f t="shared" si="50"/>
        <v>253</v>
      </c>
      <c r="B256" s="30">
        <f>IF(A256&lt;=Calculator!$B$9,'Growth rate'!B255,0)</f>
        <v>0</v>
      </c>
      <c r="C256" s="30">
        <f t="shared" si="42"/>
        <v>0</v>
      </c>
      <c r="D256" s="31">
        <f t="shared" si="43"/>
        <v>0</v>
      </c>
      <c r="E256" s="31">
        <f t="shared" si="44"/>
        <v>0</v>
      </c>
      <c r="F256" s="31">
        <f t="shared" si="38"/>
        <v>0</v>
      </c>
      <c r="G256" s="24">
        <f t="shared" si="45"/>
        <v>0.5</v>
      </c>
      <c r="H256" s="24">
        <f>VLOOKUP(G256,LAI!$E$132:$F$282,2,FALSE)</f>
        <v>2.6069733117608935</v>
      </c>
      <c r="I256" s="32">
        <f t="shared" si="39"/>
        <v>0</v>
      </c>
      <c r="J256" s="35"/>
      <c r="L256" s="23">
        <v>253</v>
      </c>
      <c r="M256" s="30">
        <f>IF(L256&lt;=Calculator!$F$9,'Growth rate'!J255,0)</f>
        <v>0</v>
      </c>
      <c r="N256" s="30">
        <f t="shared" si="46"/>
        <v>0</v>
      </c>
      <c r="O256" s="31">
        <f t="shared" si="47"/>
        <v>0</v>
      </c>
      <c r="P256" s="31">
        <f t="shared" si="48"/>
        <v>0</v>
      </c>
      <c r="Q256" s="31">
        <f t="shared" si="40"/>
        <v>0</v>
      </c>
      <c r="R256" s="24">
        <f t="shared" si="49"/>
        <v>0.5</v>
      </c>
      <c r="S256" s="24">
        <f>VLOOKUP(R256,LAI!$E$132:$F$282,2,FALSE)</f>
        <v>2.6069733117608935</v>
      </c>
      <c r="T256" s="32">
        <f t="shared" si="41"/>
        <v>0</v>
      </c>
    </row>
    <row r="257" spans="1:20" x14ac:dyDescent="0.35">
      <c r="A257" s="23">
        <f t="shared" si="50"/>
        <v>254</v>
      </c>
      <c r="B257" s="30">
        <f>IF(A257&lt;=Calculator!$B$9,'Growth rate'!B256,0)</f>
        <v>0</v>
      </c>
      <c r="C257" s="30">
        <f t="shared" si="42"/>
        <v>0</v>
      </c>
      <c r="D257" s="31">
        <f t="shared" si="43"/>
        <v>0</v>
      </c>
      <c r="E257" s="31">
        <f t="shared" si="44"/>
        <v>0</v>
      </c>
      <c r="F257" s="31">
        <f t="shared" si="38"/>
        <v>0</v>
      </c>
      <c r="G257" s="24">
        <f t="shared" si="45"/>
        <v>0.5</v>
      </c>
      <c r="H257" s="24">
        <f>VLOOKUP(G257,LAI!$E$132:$F$282,2,FALSE)</f>
        <v>2.6069733117608935</v>
      </c>
      <c r="I257" s="32">
        <f t="shared" si="39"/>
        <v>0</v>
      </c>
      <c r="J257" s="35"/>
      <c r="L257" s="23">
        <v>254</v>
      </c>
      <c r="M257" s="30">
        <f>IF(L257&lt;=Calculator!$F$9,'Growth rate'!J256,0)</f>
        <v>0</v>
      </c>
      <c r="N257" s="30">
        <f t="shared" si="46"/>
        <v>0</v>
      </c>
      <c r="O257" s="31">
        <f t="shared" si="47"/>
        <v>0</v>
      </c>
      <c r="P257" s="31">
        <f t="shared" si="48"/>
        <v>0</v>
      </c>
      <c r="Q257" s="31">
        <f t="shared" si="40"/>
        <v>0</v>
      </c>
      <c r="R257" s="24">
        <f t="shared" si="49"/>
        <v>0.5</v>
      </c>
      <c r="S257" s="24">
        <f>VLOOKUP(R257,LAI!$E$132:$F$282,2,FALSE)</f>
        <v>2.6069733117608935</v>
      </c>
      <c r="T257" s="32">
        <f t="shared" si="41"/>
        <v>0</v>
      </c>
    </row>
    <row r="258" spans="1:20" x14ac:dyDescent="0.35">
      <c r="A258" s="23">
        <f t="shared" si="50"/>
        <v>255</v>
      </c>
      <c r="B258" s="30">
        <f>IF(A258&lt;=Calculator!$B$9,'Growth rate'!B257,0)</f>
        <v>0</v>
      </c>
      <c r="C258" s="30">
        <f t="shared" si="42"/>
        <v>0</v>
      </c>
      <c r="D258" s="31">
        <f t="shared" si="43"/>
        <v>0</v>
      </c>
      <c r="E258" s="31">
        <f t="shared" si="44"/>
        <v>0</v>
      </c>
      <c r="F258" s="31">
        <f t="shared" si="38"/>
        <v>0</v>
      </c>
      <c r="G258" s="24">
        <f t="shared" si="45"/>
        <v>0.5</v>
      </c>
      <c r="H258" s="24">
        <f>VLOOKUP(G258,LAI!$E$132:$F$282,2,FALSE)</f>
        <v>2.6069733117608935</v>
      </c>
      <c r="I258" s="32">
        <f t="shared" si="39"/>
        <v>0</v>
      </c>
      <c r="J258" s="35"/>
      <c r="L258" s="23">
        <v>255</v>
      </c>
      <c r="M258" s="30">
        <f>IF(L258&lt;=Calculator!$F$9,'Growth rate'!J257,0)</f>
        <v>0</v>
      </c>
      <c r="N258" s="30">
        <f t="shared" si="46"/>
        <v>0</v>
      </c>
      <c r="O258" s="31">
        <f t="shared" si="47"/>
        <v>0</v>
      </c>
      <c r="P258" s="31">
        <f t="shared" si="48"/>
        <v>0</v>
      </c>
      <c r="Q258" s="31">
        <f t="shared" si="40"/>
        <v>0</v>
      </c>
      <c r="R258" s="24">
        <f t="shared" si="49"/>
        <v>0.5</v>
      </c>
      <c r="S258" s="24">
        <f>VLOOKUP(R258,LAI!$E$132:$F$282,2,FALSE)</f>
        <v>2.6069733117608935</v>
      </c>
      <c r="T258" s="32">
        <f t="shared" si="41"/>
        <v>0</v>
      </c>
    </row>
    <row r="259" spans="1:20" x14ac:dyDescent="0.35">
      <c r="A259" s="23">
        <f t="shared" si="50"/>
        <v>256</v>
      </c>
      <c r="B259" s="30">
        <f>IF(A259&lt;=Calculator!$B$9,'Growth rate'!B258,0)</f>
        <v>0</v>
      </c>
      <c r="C259" s="30">
        <f t="shared" si="42"/>
        <v>0</v>
      </c>
      <c r="D259" s="31">
        <f t="shared" si="43"/>
        <v>0</v>
      </c>
      <c r="E259" s="31">
        <f t="shared" si="44"/>
        <v>0</v>
      </c>
      <c r="F259" s="31">
        <f t="shared" si="38"/>
        <v>0</v>
      </c>
      <c r="G259" s="24">
        <f t="shared" si="45"/>
        <v>0.5</v>
      </c>
      <c r="H259" s="24">
        <f>VLOOKUP(G259,LAI!$E$132:$F$282,2,FALSE)</f>
        <v>2.6069733117608935</v>
      </c>
      <c r="I259" s="32">
        <f t="shared" si="39"/>
        <v>0</v>
      </c>
      <c r="J259" s="35"/>
      <c r="L259" s="23">
        <v>256</v>
      </c>
      <c r="M259" s="30">
        <f>IF(L259&lt;=Calculator!$F$9,'Growth rate'!J258,0)</f>
        <v>0</v>
      </c>
      <c r="N259" s="30">
        <f t="shared" si="46"/>
        <v>0</v>
      </c>
      <c r="O259" s="31">
        <f t="shared" si="47"/>
        <v>0</v>
      </c>
      <c r="P259" s="31">
        <f t="shared" si="48"/>
        <v>0</v>
      </c>
      <c r="Q259" s="31">
        <f t="shared" si="40"/>
        <v>0</v>
      </c>
      <c r="R259" s="24">
        <f t="shared" si="49"/>
        <v>0.5</v>
      </c>
      <c r="S259" s="24">
        <f>VLOOKUP(R259,LAI!$E$132:$F$282,2,FALSE)</f>
        <v>2.6069733117608935</v>
      </c>
      <c r="T259" s="32">
        <f t="shared" si="41"/>
        <v>0</v>
      </c>
    </row>
    <row r="260" spans="1:20" x14ac:dyDescent="0.35">
      <c r="A260" s="23">
        <f t="shared" si="50"/>
        <v>257</v>
      </c>
      <c r="B260" s="30">
        <f>IF(A260&lt;=Calculator!$B$9,'Growth rate'!B259,0)</f>
        <v>0</v>
      </c>
      <c r="C260" s="30">
        <f t="shared" si="42"/>
        <v>0</v>
      </c>
      <c r="D260" s="31">
        <f t="shared" si="43"/>
        <v>0</v>
      </c>
      <c r="E260" s="31">
        <f t="shared" si="44"/>
        <v>0</v>
      </c>
      <c r="F260" s="31">
        <f t="shared" ref="F260:F323" si="51">IF(D260&gt;0,IF(E260&gt;0,D260/E260,0),0)</f>
        <v>0</v>
      </c>
      <c r="G260" s="24">
        <f t="shared" si="45"/>
        <v>0.5</v>
      </c>
      <c r="H260" s="24">
        <f>VLOOKUP(G260,LAI!$E$132:$F$282,2,FALSE)</f>
        <v>2.6069733117608935</v>
      </c>
      <c r="I260" s="32">
        <f t="shared" ref="I260:I323" si="52">(((E260/2)^2)*PI())*H260</f>
        <v>0</v>
      </c>
      <c r="J260" s="35"/>
      <c r="L260" s="23">
        <v>257</v>
      </c>
      <c r="M260" s="30">
        <f>IF(L260&lt;=Calculator!$F$9,'Growth rate'!J259,0)</f>
        <v>0</v>
      </c>
      <c r="N260" s="30">
        <f t="shared" si="46"/>
        <v>0</v>
      </c>
      <c r="O260" s="31">
        <f t="shared" si="47"/>
        <v>0</v>
      </c>
      <c r="P260" s="31">
        <f t="shared" si="48"/>
        <v>0</v>
      </c>
      <c r="Q260" s="31">
        <f t="shared" ref="Q260:Q323" si="53">IF(O260&gt;0,IF(P260&gt;0,O260/P260,0),0)</f>
        <v>0</v>
      </c>
      <c r="R260" s="24">
        <f t="shared" si="49"/>
        <v>0.5</v>
      </c>
      <c r="S260" s="24">
        <f>VLOOKUP(R260,LAI!$E$132:$F$282,2,FALSE)</f>
        <v>2.6069733117608935</v>
      </c>
      <c r="T260" s="32">
        <f t="shared" ref="T260:T323" si="54">(((P260/2)^2)*PI())*S260</f>
        <v>0</v>
      </c>
    </row>
    <row r="261" spans="1:20" x14ac:dyDescent="0.35">
      <c r="A261" s="23">
        <f t="shared" si="50"/>
        <v>258</v>
      </c>
      <c r="B261" s="30">
        <f>IF(A261&lt;=Calculator!$B$9,'Growth rate'!B260,0)</f>
        <v>0</v>
      </c>
      <c r="C261" s="30">
        <f t="shared" ref="C261:C324" si="55">IF(B261&lt;=45,B261,45)</f>
        <v>0</v>
      </c>
      <c r="D261" s="31">
        <f t="shared" ref="D261:D324" si="56">IF(C261&gt;0,EXP(1.6125 + (LN(C261) * 0.6897)),0)</f>
        <v>0</v>
      </c>
      <c r="E261" s="31">
        <f t="shared" ref="E261:E324" si="57">IF(C261&gt;0,3.9088+(C261*2.6747)+(C261^2*-0.0329),0)</f>
        <v>0</v>
      </c>
      <c r="F261" s="31">
        <f t="shared" si="51"/>
        <v>0</v>
      </c>
      <c r="G261" s="24">
        <f t="shared" ref="G261:G324" si="58">IF(F261&gt;2,2, IF(F261&lt;0.5,0.5,ROUND(F261,2)))</f>
        <v>0.5</v>
      </c>
      <c r="H261" s="24">
        <f>VLOOKUP(G261,LAI!$E$132:$F$282,2,FALSE)</f>
        <v>2.6069733117608935</v>
      </c>
      <c r="I261" s="32">
        <f t="shared" si="52"/>
        <v>0</v>
      </c>
      <c r="J261" s="35"/>
      <c r="L261" s="23">
        <v>258</v>
      </c>
      <c r="M261" s="30">
        <f>IF(L261&lt;=Calculator!$F$9,'Growth rate'!J260,0)</f>
        <v>0</v>
      </c>
      <c r="N261" s="30">
        <f t="shared" ref="N261:N324" si="59">IF(M261&lt;=45,M261,45)</f>
        <v>0</v>
      </c>
      <c r="O261" s="31">
        <f t="shared" ref="O261:O324" si="60">IF(N261&gt;0,EXP(1.6125 + (LN(N261) * 0.6897)),0)</f>
        <v>0</v>
      </c>
      <c r="P261" s="31">
        <f t="shared" ref="P261:P324" si="61">IF(N261&gt;0,3.9088+(N261*2.6747)+(N261^2*-0.0329),0)</f>
        <v>0</v>
      </c>
      <c r="Q261" s="31">
        <f t="shared" si="53"/>
        <v>0</v>
      </c>
      <c r="R261" s="24">
        <f t="shared" ref="R261:R324" si="62">IF(Q261&gt;2,2, IF(Q261&lt;0.5,0.5,ROUND(Q261,2)))</f>
        <v>0.5</v>
      </c>
      <c r="S261" s="24">
        <f>VLOOKUP(R261,LAI!$E$132:$F$282,2,FALSE)</f>
        <v>2.6069733117608935</v>
      </c>
      <c r="T261" s="32">
        <f t="shared" si="54"/>
        <v>0</v>
      </c>
    </row>
    <row r="262" spans="1:20" x14ac:dyDescent="0.35">
      <c r="A262" s="23">
        <f t="shared" si="50"/>
        <v>259</v>
      </c>
      <c r="B262" s="30">
        <f>IF(A262&lt;=Calculator!$B$9,'Growth rate'!B261,0)</f>
        <v>0</v>
      </c>
      <c r="C262" s="30">
        <f t="shared" si="55"/>
        <v>0</v>
      </c>
      <c r="D262" s="31">
        <f t="shared" si="56"/>
        <v>0</v>
      </c>
      <c r="E262" s="31">
        <f t="shared" si="57"/>
        <v>0</v>
      </c>
      <c r="F262" s="31">
        <f t="shared" si="51"/>
        <v>0</v>
      </c>
      <c r="G262" s="24">
        <f t="shared" si="58"/>
        <v>0.5</v>
      </c>
      <c r="H262" s="24">
        <f>VLOOKUP(G262,LAI!$E$132:$F$282,2,FALSE)</f>
        <v>2.6069733117608935</v>
      </c>
      <c r="I262" s="32">
        <f t="shared" si="52"/>
        <v>0</v>
      </c>
      <c r="J262" s="35"/>
      <c r="L262" s="23">
        <v>259</v>
      </c>
      <c r="M262" s="30">
        <f>IF(L262&lt;=Calculator!$F$9,'Growth rate'!J261,0)</f>
        <v>0</v>
      </c>
      <c r="N262" s="30">
        <f t="shared" si="59"/>
        <v>0</v>
      </c>
      <c r="O262" s="31">
        <f t="shared" si="60"/>
        <v>0</v>
      </c>
      <c r="P262" s="31">
        <f t="shared" si="61"/>
        <v>0</v>
      </c>
      <c r="Q262" s="31">
        <f t="shared" si="53"/>
        <v>0</v>
      </c>
      <c r="R262" s="24">
        <f t="shared" si="62"/>
        <v>0.5</v>
      </c>
      <c r="S262" s="24">
        <f>VLOOKUP(R262,LAI!$E$132:$F$282,2,FALSE)</f>
        <v>2.6069733117608935</v>
      </c>
      <c r="T262" s="32">
        <f t="shared" si="54"/>
        <v>0</v>
      </c>
    </row>
    <row r="263" spans="1:20" x14ac:dyDescent="0.35">
      <c r="A263" s="23">
        <f t="shared" si="50"/>
        <v>260</v>
      </c>
      <c r="B263" s="30">
        <f>IF(A263&lt;=Calculator!$B$9,'Growth rate'!B262,0)</f>
        <v>0</v>
      </c>
      <c r="C263" s="30">
        <f t="shared" si="55"/>
        <v>0</v>
      </c>
      <c r="D263" s="31">
        <f t="shared" si="56"/>
        <v>0</v>
      </c>
      <c r="E263" s="31">
        <f t="shared" si="57"/>
        <v>0</v>
      </c>
      <c r="F263" s="31">
        <f t="shared" si="51"/>
        <v>0</v>
      </c>
      <c r="G263" s="24">
        <f t="shared" si="58"/>
        <v>0.5</v>
      </c>
      <c r="H263" s="24">
        <f>VLOOKUP(G263,LAI!$E$132:$F$282,2,FALSE)</f>
        <v>2.6069733117608935</v>
      </c>
      <c r="I263" s="32">
        <f t="shared" si="52"/>
        <v>0</v>
      </c>
      <c r="J263" s="35"/>
      <c r="L263" s="23">
        <v>260</v>
      </c>
      <c r="M263" s="30">
        <f>IF(L263&lt;=Calculator!$F$9,'Growth rate'!J262,0)</f>
        <v>0</v>
      </c>
      <c r="N263" s="30">
        <f t="shared" si="59"/>
        <v>0</v>
      </c>
      <c r="O263" s="31">
        <f t="shared" si="60"/>
        <v>0</v>
      </c>
      <c r="P263" s="31">
        <f t="shared" si="61"/>
        <v>0</v>
      </c>
      <c r="Q263" s="31">
        <f t="shared" si="53"/>
        <v>0</v>
      </c>
      <c r="R263" s="24">
        <f t="shared" si="62"/>
        <v>0.5</v>
      </c>
      <c r="S263" s="24">
        <f>VLOOKUP(R263,LAI!$E$132:$F$282,2,FALSE)</f>
        <v>2.6069733117608935</v>
      </c>
      <c r="T263" s="32">
        <f t="shared" si="54"/>
        <v>0</v>
      </c>
    </row>
    <row r="264" spans="1:20" x14ac:dyDescent="0.35">
      <c r="A264" s="23">
        <f t="shared" si="50"/>
        <v>261</v>
      </c>
      <c r="B264" s="30">
        <f>IF(A264&lt;=Calculator!$B$9,'Growth rate'!B263,0)</f>
        <v>0</v>
      </c>
      <c r="C264" s="30">
        <f t="shared" si="55"/>
        <v>0</v>
      </c>
      <c r="D264" s="31">
        <f t="shared" si="56"/>
        <v>0</v>
      </c>
      <c r="E264" s="31">
        <f t="shared" si="57"/>
        <v>0</v>
      </c>
      <c r="F264" s="31">
        <f t="shared" si="51"/>
        <v>0</v>
      </c>
      <c r="G264" s="24">
        <f t="shared" si="58"/>
        <v>0.5</v>
      </c>
      <c r="H264" s="24">
        <f>VLOOKUP(G264,LAI!$E$132:$F$282,2,FALSE)</f>
        <v>2.6069733117608935</v>
      </c>
      <c r="I264" s="32">
        <f t="shared" si="52"/>
        <v>0</v>
      </c>
      <c r="J264" s="35"/>
      <c r="L264" s="23">
        <v>261</v>
      </c>
      <c r="M264" s="30">
        <f>IF(L264&lt;=Calculator!$F$9,'Growth rate'!J263,0)</f>
        <v>0</v>
      </c>
      <c r="N264" s="30">
        <f t="shared" si="59"/>
        <v>0</v>
      </c>
      <c r="O264" s="31">
        <f t="shared" si="60"/>
        <v>0</v>
      </c>
      <c r="P264" s="31">
        <f t="shared" si="61"/>
        <v>0</v>
      </c>
      <c r="Q264" s="31">
        <f t="shared" si="53"/>
        <v>0</v>
      </c>
      <c r="R264" s="24">
        <f t="shared" si="62"/>
        <v>0.5</v>
      </c>
      <c r="S264" s="24">
        <f>VLOOKUP(R264,LAI!$E$132:$F$282,2,FALSE)</f>
        <v>2.6069733117608935</v>
      </c>
      <c r="T264" s="32">
        <f t="shared" si="54"/>
        <v>0</v>
      </c>
    </row>
    <row r="265" spans="1:20" x14ac:dyDescent="0.35">
      <c r="A265" s="23">
        <f t="shared" si="50"/>
        <v>262</v>
      </c>
      <c r="B265" s="30">
        <f>IF(A265&lt;=Calculator!$B$9,'Growth rate'!B264,0)</f>
        <v>0</v>
      </c>
      <c r="C265" s="30">
        <f t="shared" si="55"/>
        <v>0</v>
      </c>
      <c r="D265" s="31">
        <f t="shared" si="56"/>
        <v>0</v>
      </c>
      <c r="E265" s="31">
        <f t="shared" si="57"/>
        <v>0</v>
      </c>
      <c r="F265" s="31">
        <f t="shared" si="51"/>
        <v>0</v>
      </c>
      <c r="G265" s="24">
        <f t="shared" si="58"/>
        <v>0.5</v>
      </c>
      <c r="H265" s="24">
        <f>VLOOKUP(G265,LAI!$E$132:$F$282,2,FALSE)</f>
        <v>2.6069733117608935</v>
      </c>
      <c r="I265" s="32">
        <f t="shared" si="52"/>
        <v>0</v>
      </c>
      <c r="J265" s="35"/>
      <c r="L265" s="23">
        <v>262</v>
      </c>
      <c r="M265" s="30">
        <f>IF(L265&lt;=Calculator!$F$9,'Growth rate'!J264,0)</f>
        <v>0</v>
      </c>
      <c r="N265" s="30">
        <f t="shared" si="59"/>
        <v>0</v>
      </c>
      <c r="O265" s="31">
        <f t="shared" si="60"/>
        <v>0</v>
      </c>
      <c r="P265" s="31">
        <f t="shared" si="61"/>
        <v>0</v>
      </c>
      <c r="Q265" s="31">
        <f t="shared" si="53"/>
        <v>0</v>
      </c>
      <c r="R265" s="24">
        <f t="shared" si="62"/>
        <v>0.5</v>
      </c>
      <c r="S265" s="24">
        <f>VLOOKUP(R265,LAI!$E$132:$F$282,2,FALSE)</f>
        <v>2.6069733117608935</v>
      </c>
      <c r="T265" s="32">
        <f t="shared" si="54"/>
        <v>0</v>
      </c>
    </row>
    <row r="266" spans="1:20" x14ac:dyDescent="0.35">
      <c r="A266" s="23">
        <f t="shared" si="50"/>
        <v>263</v>
      </c>
      <c r="B266" s="30">
        <f>IF(A266&lt;=Calculator!$B$9,'Growth rate'!B265,0)</f>
        <v>0</v>
      </c>
      <c r="C266" s="30">
        <f t="shared" si="55"/>
        <v>0</v>
      </c>
      <c r="D266" s="31">
        <f t="shared" si="56"/>
        <v>0</v>
      </c>
      <c r="E266" s="31">
        <f t="shared" si="57"/>
        <v>0</v>
      </c>
      <c r="F266" s="31">
        <f t="shared" si="51"/>
        <v>0</v>
      </c>
      <c r="G266" s="24">
        <f t="shared" si="58"/>
        <v>0.5</v>
      </c>
      <c r="H266" s="24">
        <f>VLOOKUP(G266,LAI!$E$132:$F$282,2,FALSE)</f>
        <v>2.6069733117608935</v>
      </c>
      <c r="I266" s="32">
        <f t="shared" si="52"/>
        <v>0</v>
      </c>
      <c r="J266" s="35"/>
      <c r="L266" s="23">
        <v>263</v>
      </c>
      <c r="M266" s="30">
        <f>IF(L266&lt;=Calculator!$F$9,'Growth rate'!J265,0)</f>
        <v>0</v>
      </c>
      <c r="N266" s="30">
        <f t="shared" si="59"/>
        <v>0</v>
      </c>
      <c r="O266" s="31">
        <f t="shared" si="60"/>
        <v>0</v>
      </c>
      <c r="P266" s="31">
        <f t="shared" si="61"/>
        <v>0</v>
      </c>
      <c r="Q266" s="31">
        <f t="shared" si="53"/>
        <v>0</v>
      </c>
      <c r="R266" s="24">
        <f t="shared" si="62"/>
        <v>0.5</v>
      </c>
      <c r="S266" s="24">
        <f>VLOOKUP(R266,LAI!$E$132:$F$282,2,FALSE)</f>
        <v>2.6069733117608935</v>
      </c>
      <c r="T266" s="32">
        <f t="shared" si="54"/>
        <v>0</v>
      </c>
    </row>
    <row r="267" spans="1:20" x14ac:dyDescent="0.35">
      <c r="A267" s="23">
        <f t="shared" si="50"/>
        <v>264</v>
      </c>
      <c r="B267" s="30">
        <f>IF(A267&lt;=Calculator!$B$9,'Growth rate'!B266,0)</f>
        <v>0</v>
      </c>
      <c r="C267" s="30">
        <f t="shared" si="55"/>
        <v>0</v>
      </c>
      <c r="D267" s="31">
        <f t="shared" si="56"/>
        <v>0</v>
      </c>
      <c r="E267" s="31">
        <f t="shared" si="57"/>
        <v>0</v>
      </c>
      <c r="F267" s="31">
        <f t="shared" si="51"/>
        <v>0</v>
      </c>
      <c r="G267" s="24">
        <f t="shared" si="58"/>
        <v>0.5</v>
      </c>
      <c r="H267" s="24">
        <f>VLOOKUP(G267,LAI!$E$132:$F$282,2,FALSE)</f>
        <v>2.6069733117608935</v>
      </c>
      <c r="I267" s="32">
        <f t="shared" si="52"/>
        <v>0</v>
      </c>
      <c r="J267" s="35"/>
      <c r="L267" s="23">
        <v>264</v>
      </c>
      <c r="M267" s="30">
        <f>IF(L267&lt;=Calculator!$F$9,'Growth rate'!J266,0)</f>
        <v>0</v>
      </c>
      <c r="N267" s="30">
        <f t="shared" si="59"/>
        <v>0</v>
      </c>
      <c r="O267" s="31">
        <f t="shared" si="60"/>
        <v>0</v>
      </c>
      <c r="P267" s="31">
        <f t="shared" si="61"/>
        <v>0</v>
      </c>
      <c r="Q267" s="31">
        <f t="shared" si="53"/>
        <v>0</v>
      </c>
      <c r="R267" s="24">
        <f t="shared" si="62"/>
        <v>0.5</v>
      </c>
      <c r="S267" s="24">
        <f>VLOOKUP(R267,LAI!$E$132:$F$282,2,FALSE)</f>
        <v>2.6069733117608935</v>
      </c>
      <c r="T267" s="32">
        <f t="shared" si="54"/>
        <v>0</v>
      </c>
    </row>
    <row r="268" spans="1:20" x14ac:dyDescent="0.35">
      <c r="A268" s="23">
        <f t="shared" si="50"/>
        <v>265</v>
      </c>
      <c r="B268" s="30">
        <f>IF(A268&lt;=Calculator!$B$9,'Growth rate'!B267,0)</f>
        <v>0</v>
      </c>
      <c r="C268" s="30">
        <f t="shared" si="55"/>
        <v>0</v>
      </c>
      <c r="D268" s="31">
        <f t="shared" si="56"/>
        <v>0</v>
      </c>
      <c r="E268" s="31">
        <f t="shared" si="57"/>
        <v>0</v>
      </c>
      <c r="F268" s="31">
        <f t="shared" si="51"/>
        <v>0</v>
      </c>
      <c r="G268" s="24">
        <f t="shared" si="58"/>
        <v>0.5</v>
      </c>
      <c r="H268" s="24">
        <f>VLOOKUP(G268,LAI!$E$132:$F$282,2,FALSE)</f>
        <v>2.6069733117608935</v>
      </c>
      <c r="I268" s="32">
        <f t="shared" si="52"/>
        <v>0</v>
      </c>
      <c r="J268" s="35"/>
      <c r="L268" s="23">
        <v>265</v>
      </c>
      <c r="M268" s="30">
        <f>IF(L268&lt;=Calculator!$F$9,'Growth rate'!J267,0)</f>
        <v>0</v>
      </c>
      <c r="N268" s="30">
        <f t="shared" si="59"/>
        <v>0</v>
      </c>
      <c r="O268" s="31">
        <f t="shared" si="60"/>
        <v>0</v>
      </c>
      <c r="P268" s="31">
        <f t="shared" si="61"/>
        <v>0</v>
      </c>
      <c r="Q268" s="31">
        <f t="shared" si="53"/>
        <v>0</v>
      </c>
      <c r="R268" s="24">
        <f t="shared" si="62"/>
        <v>0.5</v>
      </c>
      <c r="S268" s="24">
        <f>VLOOKUP(R268,LAI!$E$132:$F$282,2,FALSE)</f>
        <v>2.6069733117608935</v>
      </c>
      <c r="T268" s="32">
        <f t="shared" si="54"/>
        <v>0</v>
      </c>
    </row>
    <row r="269" spans="1:20" x14ac:dyDescent="0.35">
      <c r="A269" s="23">
        <f t="shared" si="50"/>
        <v>266</v>
      </c>
      <c r="B269" s="30">
        <f>IF(A269&lt;=Calculator!$B$9,'Growth rate'!B268,0)</f>
        <v>0</v>
      </c>
      <c r="C269" s="30">
        <f t="shared" si="55"/>
        <v>0</v>
      </c>
      <c r="D269" s="31">
        <f t="shared" si="56"/>
        <v>0</v>
      </c>
      <c r="E269" s="31">
        <f t="shared" si="57"/>
        <v>0</v>
      </c>
      <c r="F269" s="31">
        <f t="shared" si="51"/>
        <v>0</v>
      </c>
      <c r="G269" s="24">
        <f t="shared" si="58"/>
        <v>0.5</v>
      </c>
      <c r="H269" s="24">
        <f>VLOOKUP(G269,LAI!$E$132:$F$282,2,FALSE)</f>
        <v>2.6069733117608935</v>
      </c>
      <c r="I269" s="32">
        <f t="shared" si="52"/>
        <v>0</v>
      </c>
      <c r="J269" s="35"/>
      <c r="L269" s="23">
        <v>266</v>
      </c>
      <c r="M269" s="30">
        <f>IF(L269&lt;=Calculator!$F$9,'Growth rate'!J268,0)</f>
        <v>0</v>
      </c>
      <c r="N269" s="30">
        <f t="shared" si="59"/>
        <v>0</v>
      </c>
      <c r="O269" s="31">
        <f t="shared" si="60"/>
        <v>0</v>
      </c>
      <c r="P269" s="31">
        <f t="shared" si="61"/>
        <v>0</v>
      </c>
      <c r="Q269" s="31">
        <f t="shared" si="53"/>
        <v>0</v>
      </c>
      <c r="R269" s="24">
        <f t="shared" si="62"/>
        <v>0.5</v>
      </c>
      <c r="S269" s="24">
        <f>VLOOKUP(R269,LAI!$E$132:$F$282,2,FALSE)</f>
        <v>2.6069733117608935</v>
      </c>
      <c r="T269" s="32">
        <f t="shared" si="54"/>
        <v>0</v>
      </c>
    </row>
    <row r="270" spans="1:20" x14ac:dyDescent="0.35">
      <c r="A270" s="23">
        <f t="shared" si="50"/>
        <v>267</v>
      </c>
      <c r="B270" s="30">
        <f>IF(A270&lt;=Calculator!$B$9,'Growth rate'!B269,0)</f>
        <v>0</v>
      </c>
      <c r="C270" s="30">
        <f t="shared" si="55"/>
        <v>0</v>
      </c>
      <c r="D270" s="31">
        <f t="shared" si="56"/>
        <v>0</v>
      </c>
      <c r="E270" s="31">
        <f t="shared" si="57"/>
        <v>0</v>
      </c>
      <c r="F270" s="31">
        <f t="shared" si="51"/>
        <v>0</v>
      </c>
      <c r="G270" s="24">
        <f t="shared" si="58"/>
        <v>0.5</v>
      </c>
      <c r="H270" s="24">
        <f>VLOOKUP(G270,LAI!$E$132:$F$282,2,FALSE)</f>
        <v>2.6069733117608935</v>
      </c>
      <c r="I270" s="32">
        <f t="shared" si="52"/>
        <v>0</v>
      </c>
      <c r="J270" s="35"/>
      <c r="L270" s="23">
        <v>267</v>
      </c>
      <c r="M270" s="30">
        <f>IF(L270&lt;=Calculator!$F$9,'Growth rate'!J269,0)</f>
        <v>0</v>
      </c>
      <c r="N270" s="30">
        <f t="shared" si="59"/>
        <v>0</v>
      </c>
      <c r="O270" s="31">
        <f t="shared" si="60"/>
        <v>0</v>
      </c>
      <c r="P270" s="31">
        <f t="shared" si="61"/>
        <v>0</v>
      </c>
      <c r="Q270" s="31">
        <f t="shared" si="53"/>
        <v>0</v>
      </c>
      <c r="R270" s="24">
        <f t="shared" si="62"/>
        <v>0.5</v>
      </c>
      <c r="S270" s="24">
        <f>VLOOKUP(R270,LAI!$E$132:$F$282,2,FALSE)</f>
        <v>2.6069733117608935</v>
      </c>
      <c r="T270" s="32">
        <f t="shared" si="54"/>
        <v>0</v>
      </c>
    </row>
    <row r="271" spans="1:20" x14ac:dyDescent="0.35">
      <c r="A271" s="23">
        <f t="shared" si="50"/>
        <v>268</v>
      </c>
      <c r="B271" s="30">
        <f>IF(A271&lt;=Calculator!$B$9,'Growth rate'!B270,0)</f>
        <v>0</v>
      </c>
      <c r="C271" s="30">
        <f t="shared" si="55"/>
        <v>0</v>
      </c>
      <c r="D271" s="31">
        <f t="shared" si="56"/>
        <v>0</v>
      </c>
      <c r="E271" s="31">
        <f t="shared" si="57"/>
        <v>0</v>
      </c>
      <c r="F271" s="31">
        <f t="shared" si="51"/>
        <v>0</v>
      </c>
      <c r="G271" s="24">
        <f t="shared" si="58"/>
        <v>0.5</v>
      </c>
      <c r="H271" s="24">
        <f>VLOOKUP(G271,LAI!$E$132:$F$282,2,FALSE)</f>
        <v>2.6069733117608935</v>
      </c>
      <c r="I271" s="32">
        <f t="shared" si="52"/>
        <v>0</v>
      </c>
      <c r="J271" s="35"/>
      <c r="L271" s="23">
        <v>268</v>
      </c>
      <c r="M271" s="30">
        <f>IF(L271&lt;=Calculator!$F$9,'Growth rate'!J270,0)</f>
        <v>0</v>
      </c>
      <c r="N271" s="30">
        <f t="shared" si="59"/>
        <v>0</v>
      </c>
      <c r="O271" s="31">
        <f t="shared" si="60"/>
        <v>0</v>
      </c>
      <c r="P271" s="31">
        <f t="shared" si="61"/>
        <v>0</v>
      </c>
      <c r="Q271" s="31">
        <f t="shared" si="53"/>
        <v>0</v>
      </c>
      <c r="R271" s="24">
        <f t="shared" si="62"/>
        <v>0.5</v>
      </c>
      <c r="S271" s="24">
        <f>VLOOKUP(R271,LAI!$E$132:$F$282,2,FALSE)</f>
        <v>2.6069733117608935</v>
      </c>
      <c r="T271" s="32">
        <f t="shared" si="54"/>
        <v>0</v>
      </c>
    </row>
    <row r="272" spans="1:20" x14ac:dyDescent="0.35">
      <c r="A272" s="23">
        <f t="shared" si="50"/>
        <v>269</v>
      </c>
      <c r="B272" s="30">
        <f>IF(A272&lt;=Calculator!$B$9,'Growth rate'!B271,0)</f>
        <v>0</v>
      </c>
      <c r="C272" s="30">
        <f t="shared" si="55"/>
        <v>0</v>
      </c>
      <c r="D272" s="31">
        <f t="shared" si="56"/>
        <v>0</v>
      </c>
      <c r="E272" s="31">
        <f t="shared" si="57"/>
        <v>0</v>
      </c>
      <c r="F272" s="31">
        <f t="shared" si="51"/>
        <v>0</v>
      </c>
      <c r="G272" s="24">
        <f t="shared" si="58"/>
        <v>0.5</v>
      </c>
      <c r="H272" s="24">
        <f>VLOOKUP(G272,LAI!$E$132:$F$282,2,FALSE)</f>
        <v>2.6069733117608935</v>
      </c>
      <c r="I272" s="32">
        <f t="shared" si="52"/>
        <v>0</v>
      </c>
      <c r="J272" s="35"/>
      <c r="L272" s="23">
        <v>269</v>
      </c>
      <c r="M272" s="30">
        <f>IF(L272&lt;=Calculator!$F$9,'Growth rate'!J271,0)</f>
        <v>0</v>
      </c>
      <c r="N272" s="30">
        <f t="shared" si="59"/>
        <v>0</v>
      </c>
      <c r="O272" s="31">
        <f t="shared" si="60"/>
        <v>0</v>
      </c>
      <c r="P272" s="31">
        <f t="shared" si="61"/>
        <v>0</v>
      </c>
      <c r="Q272" s="31">
        <f t="shared" si="53"/>
        <v>0</v>
      </c>
      <c r="R272" s="24">
        <f t="shared" si="62"/>
        <v>0.5</v>
      </c>
      <c r="S272" s="24">
        <f>VLOOKUP(R272,LAI!$E$132:$F$282,2,FALSE)</f>
        <v>2.6069733117608935</v>
      </c>
      <c r="T272" s="32">
        <f t="shared" si="54"/>
        <v>0</v>
      </c>
    </row>
    <row r="273" spans="1:20" x14ac:dyDescent="0.35">
      <c r="A273" s="23">
        <f t="shared" si="50"/>
        <v>270</v>
      </c>
      <c r="B273" s="30">
        <f>IF(A273&lt;=Calculator!$B$9,'Growth rate'!B272,0)</f>
        <v>0</v>
      </c>
      <c r="C273" s="30">
        <f t="shared" si="55"/>
        <v>0</v>
      </c>
      <c r="D273" s="31">
        <f t="shared" si="56"/>
        <v>0</v>
      </c>
      <c r="E273" s="31">
        <f t="shared" si="57"/>
        <v>0</v>
      </c>
      <c r="F273" s="31">
        <f t="shared" si="51"/>
        <v>0</v>
      </c>
      <c r="G273" s="24">
        <f t="shared" si="58"/>
        <v>0.5</v>
      </c>
      <c r="H273" s="24">
        <f>VLOOKUP(G273,LAI!$E$132:$F$282,2,FALSE)</f>
        <v>2.6069733117608935</v>
      </c>
      <c r="I273" s="32">
        <f t="shared" si="52"/>
        <v>0</v>
      </c>
      <c r="J273" s="35"/>
      <c r="L273" s="23">
        <v>270</v>
      </c>
      <c r="M273" s="30">
        <f>IF(L273&lt;=Calculator!$F$9,'Growth rate'!J272,0)</f>
        <v>0</v>
      </c>
      <c r="N273" s="30">
        <f t="shared" si="59"/>
        <v>0</v>
      </c>
      <c r="O273" s="31">
        <f t="shared" si="60"/>
        <v>0</v>
      </c>
      <c r="P273" s="31">
        <f t="shared" si="61"/>
        <v>0</v>
      </c>
      <c r="Q273" s="31">
        <f t="shared" si="53"/>
        <v>0</v>
      </c>
      <c r="R273" s="24">
        <f t="shared" si="62"/>
        <v>0.5</v>
      </c>
      <c r="S273" s="24">
        <f>VLOOKUP(R273,LAI!$E$132:$F$282,2,FALSE)</f>
        <v>2.6069733117608935</v>
      </c>
      <c r="T273" s="32">
        <f t="shared" si="54"/>
        <v>0</v>
      </c>
    </row>
    <row r="274" spans="1:20" x14ac:dyDescent="0.35">
      <c r="A274" s="23">
        <f t="shared" si="50"/>
        <v>271</v>
      </c>
      <c r="B274" s="30">
        <f>IF(A274&lt;=Calculator!$B$9,'Growth rate'!B273,0)</f>
        <v>0</v>
      </c>
      <c r="C274" s="30">
        <f t="shared" si="55"/>
        <v>0</v>
      </c>
      <c r="D274" s="31">
        <f t="shared" si="56"/>
        <v>0</v>
      </c>
      <c r="E274" s="31">
        <f t="shared" si="57"/>
        <v>0</v>
      </c>
      <c r="F274" s="31">
        <f t="shared" si="51"/>
        <v>0</v>
      </c>
      <c r="G274" s="24">
        <f t="shared" si="58"/>
        <v>0.5</v>
      </c>
      <c r="H274" s="24">
        <f>VLOOKUP(G274,LAI!$E$132:$F$282,2,FALSE)</f>
        <v>2.6069733117608935</v>
      </c>
      <c r="I274" s="32">
        <f t="shared" si="52"/>
        <v>0</v>
      </c>
      <c r="J274" s="35"/>
      <c r="L274" s="23">
        <v>271</v>
      </c>
      <c r="M274" s="30">
        <f>IF(L274&lt;=Calculator!$F$9,'Growth rate'!J273,0)</f>
        <v>0</v>
      </c>
      <c r="N274" s="30">
        <f t="shared" si="59"/>
        <v>0</v>
      </c>
      <c r="O274" s="31">
        <f t="shared" si="60"/>
        <v>0</v>
      </c>
      <c r="P274" s="31">
        <f t="shared" si="61"/>
        <v>0</v>
      </c>
      <c r="Q274" s="31">
        <f t="shared" si="53"/>
        <v>0</v>
      </c>
      <c r="R274" s="24">
        <f t="shared" si="62"/>
        <v>0.5</v>
      </c>
      <c r="S274" s="24">
        <f>VLOOKUP(R274,LAI!$E$132:$F$282,2,FALSE)</f>
        <v>2.6069733117608935</v>
      </c>
      <c r="T274" s="32">
        <f t="shared" si="54"/>
        <v>0</v>
      </c>
    </row>
    <row r="275" spans="1:20" x14ac:dyDescent="0.35">
      <c r="A275" s="23">
        <f t="shared" si="50"/>
        <v>272</v>
      </c>
      <c r="B275" s="30">
        <f>IF(A275&lt;=Calculator!$B$9,'Growth rate'!B274,0)</f>
        <v>0</v>
      </c>
      <c r="C275" s="30">
        <f t="shared" si="55"/>
        <v>0</v>
      </c>
      <c r="D275" s="31">
        <f t="shared" si="56"/>
        <v>0</v>
      </c>
      <c r="E275" s="31">
        <f t="shared" si="57"/>
        <v>0</v>
      </c>
      <c r="F275" s="31">
        <f t="shared" si="51"/>
        <v>0</v>
      </c>
      <c r="G275" s="24">
        <f t="shared" si="58"/>
        <v>0.5</v>
      </c>
      <c r="H275" s="24">
        <f>VLOOKUP(G275,LAI!$E$132:$F$282,2,FALSE)</f>
        <v>2.6069733117608935</v>
      </c>
      <c r="I275" s="32">
        <f t="shared" si="52"/>
        <v>0</v>
      </c>
      <c r="J275" s="35"/>
      <c r="L275" s="23">
        <v>272</v>
      </c>
      <c r="M275" s="30">
        <f>IF(L275&lt;=Calculator!$F$9,'Growth rate'!J274,0)</f>
        <v>0</v>
      </c>
      <c r="N275" s="30">
        <f t="shared" si="59"/>
        <v>0</v>
      </c>
      <c r="O275" s="31">
        <f t="shared" si="60"/>
        <v>0</v>
      </c>
      <c r="P275" s="31">
        <f t="shared" si="61"/>
        <v>0</v>
      </c>
      <c r="Q275" s="31">
        <f t="shared" si="53"/>
        <v>0</v>
      </c>
      <c r="R275" s="24">
        <f t="shared" si="62"/>
        <v>0.5</v>
      </c>
      <c r="S275" s="24">
        <f>VLOOKUP(R275,LAI!$E$132:$F$282,2,FALSE)</f>
        <v>2.6069733117608935</v>
      </c>
      <c r="T275" s="32">
        <f t="shared" si="54"/>
        <v>0</v>
      </c>
    </row>
    <row r="276" spans="1:20" x14ac:dyDescent="0.35">
      <c r="A276" s="23">
        <f t="shared" si="50"/>
        <v>273</v>
      </c>
      <c r="B276" s="30">
        <f>IF(A276&lt;=Calculator!$B$9,'Growth rate'!B275,0)</f>
        <v>0</v>
      </c>
      <c r="C276" s="30">
        <f t="shared" si="55"/>
        <v>0</v>
      </c>
      <c r="D276" s="31">
        <f t="shared" si="56"/>
        <v>0</v>
      </c>
      <c r="E276" s="31">
        <f t="shared" si="57"/>
        <v>0</v>
      </c>
      <c r="F276" s="31">
        <f t="shared" si="51"/>
        <v>0</v>
      </c>
      <c r="G276" s="24">
        <f t="shared" si="58"/>
        <v>0.5</v>
      </c>
      <c r="H276" s="24">
        <f>VLOOKUP(G276,LAI!$E$132:$F$282,2,FALSE)</f>
        <v>2.6069733117608935</v>
      </c>
      <c r="I276" s="32">
        <f t="shared" si="52"/>
        <v>0</v>
      </c>
      <c r="J276" s="35"/>
      <c r="L276" s="23">
        <v>273</v>
      </c>
      <c r="M276" s="30">
        <f>IF(L276&lt;=Calculator!$F$9,'Growth rate'!J275,0)</f>
        <v>0</v>
      </c>
      <c r="N276" s="30">
        <f t="shared" si="59"/>
        <v>0</v>
      </c>
      <c r="O276" s="31">
        <f t="shared" si="60"/>
        <v>0</v>
      </c>
      <c r="P276" s="31">
        <f t="shared" si="61"/>
        <v>0</v>
      </c>
      <c r="Q276" s="31">
        <f t="shared" si="53"/>
        <v>0</v>
      </c>
      <c r="R276" s="24">
        <f t="shared" si="62"/>
        <v>0.5</v>
      </c>
      <c r="S276" s="24">
        <f>VLOOKUP(R276,LAI!$E$132:$F$282,2,FALSE)</f>
        <v>2.6069733117608935</v>
      </c>
      <c r="T276" s="32">
        <f t="shared" si="54"/>
        <v>0</v>
      </c>
    </row>
    <row r="277" spans="1:20" x14ac:dyDescent="0.35">
      <c r="A277" s="23">
        <f t="shared" si="50"/>
        <v>274</v>
      </c>
      <c r="B277" s="30">
        <f>IF(A277&lt;=Calculator!$B$9,'Growth rate'!B276,0)</f>
        <v>0</v>
      </c>
      <c r="C277" s="30">
        <f t="shared" si="55"/>
        <v>0</v>
      </c>
      <c r="D277" s="31">
        <f t="shared" si="56"/>
        <v>0</v>
      </c>
      <c r="E277" s="31">
        <f t="shared" si="57"/>
        <v>0</v>
      </c>
      <c r="F277" s="31">
        <f t="shared" si="51"/>
        <v>0</v>
      </c>
      <c r="G277" s="24">
        <f t="shared" si="58"/>
        <v>0.5</v>
      </c>
      <c r="H277" s="24">
        <f>VLOOKUP(G277,LAI!$E$132:$F$282,2,FALSE)</f>
        <v>2.6069733117608935</v>
      </c>
      <c r="I277" s="32">
        <f t="shared" si="52"/>
        <v>0</v>
      </c>
      <c r="J277" s="35"/>
      <c r="L277" s="23">
        <v>274</v>
      </c>
      <c r="M277" s="30">
        <f>IF(L277&lt;=Calculator!$F$9,'Growth rate'!J276,0)</f>
        <v>0</v>
      </c>
      <c r="N277" s="30">
        <f t="shared" si="59"/>
        <v>0</v>
      </c>
      <c r="O277" s="31">
        <f t="shared" si="60"/>
        <v>0</v>
      </c>
      <c r="P277" s="31">
        <f t="shared" si="61"/>
        <v>0</v>
      </c>
      <c r="Q277" s="31">
        <f t="shared" si="53"/>
        <v>0</v>
      </c>
      <c r="R277" s="24">
        <f t="shared" si="62"/>
        <v>0.5</v>
      </c>
      <c r="S277" s="24">
        <f>VLOOKUP(R277,LAI!$E$132:$F$282,2,FALSE)</f>
        <v>2.6069733117608935</v>
      </c>
      <c r="T277" s="32">
        <f t="shared" si="54"/>
        <v>0</v>
      </c>
    </row>
    <row r="278" spans="1:20" x14ac:dyDescent="0.35">
      <c r="A278" s="23">
        <f t="shared" si="50"/>
        <v>275</v>
      </c>
      <c r="B278" s="30">
        <f>IF(A278&lt;=Calculator!$B$9,'Growth rate'!B277,0)</f>
        <v>0</v>
      </c>
      <c r="C278" s="30">
        <f t="shared" si="55"/>
        <v>0</v>
      </c>
      <c r="D278" s="31">
        <f t="shared" si="56"/>
        <v>0</v>
      </c>
      <c r="E278" s="31">
        <f t="shared" si="57"/>
        <v>0</v>
      </c>
      <c r="F278" s="31">
        <f t="shared" si="51"/>
        <v>0</v>
      </c>
      <c r="G278" s="24">
        <f t="shared" si="58"/>
        <v>0.5</v>
      </c>
      <c r="H278" s="24">
        <f>VLOOKUP(G278,LAI!$E$132:$F$282,2,FALSE)</f>
        <v>2.6069733117608935</v>
      </c>
      <c r="I278" s="32">
        <f t="shared" si="52"/>
        <v>0</v>
      </c>
      <c r="J278" s="35"/>
      <c r="L278" s="23">
        <v>275</v>
      </c>
      <c r="M278" s="30">
        <f>IF(L278&lt;=Calculator!$F$9,'Growth rate'!J277,0)</f>
        <v>0</v>
      </c>
      <c r="N278" s="30">
        <f t="shared" si="59"/>
        <v>0</v>
      </c>
      <c r="O278" s="31">
        <f t="shared" si="60"/>
        <v>0</v>
      </c>
      <c r="P278" s="31">
        <f t="shared" si="61"/>
        <v>0</v>
      </c>
      <c r="Q278" s="31">
        <f t="shared" si="53"/>
        <v>0</v>
      </c>
      <c r="R278" s="24">
        <f t="shared" si="62"/>
        <v>0.5</v>
      </c>
      <c r="S278" s="24">
        <f>VLOOKUP(R278,LAI!$E$132:$F$282,2,FALSE)</f>
        <v>2.6069733117608935</v>
      </c>
      <c r="T278" s="32">
        <f t="shared" si="54"/>
        <v>0</v>
      </c>
    </row>
    <row r="279" spans="1:20" x14ac:dyDescent="0.35">
      <c r="A279" s="23">
        <f t="shared" si="50"/>
        <v>276</v>
      </c>
      <c r="B279" s="30">
        <f>IF(A279&lt;=Calculator!$B$9,'Growth rate'!B278,0)</f>
        <v>0</v>
      </c>
      <c r="C279" s="30">
        <f t="shared" si="55"/>
        <v>0</v>
      </c>
      <c r="D279" s="31">
        <f t="shared" si="56"/>
        <v>0</v>
      </c>
      <c r="E279" s="31">
        <f t="shared" si="57"/>
        <v>0</v>
      </c>
      <c r="F279" s="31">
        <f t="shared" si="51"/>
        <v>0</v>
      </c>
      <c r="G279" s="24">
        <f t="shared" si="58"/>
        <v>0.5</v>
      </c>
      <c r="H279" s="24">
        <f>VLOOKUP(G279,LAI!$E$132:$F$282,2,FALSE)</f>
        <v>2.6069733117608935</v>
      </c>
      <c r="I279" s="32">
        <f t="shared" si="52"/>
        <v>0</v>
      </c>
      <c r="J279" s="35"/>
      <c r="L279" s="23">
        <v>276</v>
      </c>
      <c r="M279" s="30">
        <f>IF(L279&lt;=Calculator!$F$9,'Growth rate'!J278,0)</f>
        <v>0</v>
      </c>
      <c r="N279" s="30">
        <f t="shared" si="59"/>
        <v>0</v>
      </c>
      <c r="O279" s="31">
        <f t="shared" si="60"/>
        <v>0</v>
      </c>
      <c r="P279" s="31">
        <f t="shared" si="61"/>
        <v>0</v>
      </c>
      <c r="Q279" s="31">
        <f t="shared" si="53"/>
        <v>0</v>
      </c>
      <c r="R279" s="24">
        <f t="shared" si="62"/>
        <v>0.5</v>
      </c>
      <c r="S279" s="24">
        <f>VLOOKUP(R279,LAI!$E$132:$F$282,2,FALSE)</f>
        <v>2.6069733117608935</v>
      </c>
      <c r="T279" s="32">
        <f t="shared" si="54"/>
        <v>0</v>
      </c>
    </row>
    <row r="280" spans="1:20" x14ac:dyDescent="0.35">
      <c r="A280" s="23">
        <f t="shared" si="50"/>
        <v>277</v>
      </c>
      <c r="B280" s="30">
        <f>IF(A280&lt;=Calculator!$B$9,'Growth rate'!B279,0)</f>
        <v>0</v>
      </c>
      <c r="C280" s="30">
        <f t="shared" si="55"/>
        <v>0</v>
      </c>
      <c r="D280" s="31">
        <f t="shared" si="56"/>
        <v>0</v>
      </c>
      <c r="E280" s="31">
        <f t="shared" si="57"/>
        <v>0</v>
      </c>
      <c r="F280" s="31">
        <f t="shared" si="51"/>
        <v>0</v>
      </c>
      <c r="G280" s="24">
        <f t="shared" si="58"/>
        <v>0.5</v>
      </c>
      <c r="H280" s="24">
        <f>VLOOKUP(G280,LAI!$E$132:$F$282,2,FALSE)</f>
        <v>2.6069733117608935</v>
      </c>
      <c r="I280" s="32">
        <f t="shared" si="52"/>
        <v>0</v>
      </c>
      <c r="J280" s="35"/>
      <c r="L280" s="23">
        <v>277</v>
      </c>
      <c r="M280" s="30">
        <f>IF(L280&lt;=Calculator!$F$9,'Growth rate'!J279,0)</f>
        <v>0</v>
      </c>
      <c r="N280" s="30">
        <f t="shared" si="59"/>
        <v>0</v>
      </c>
      <c r="O280" s="31">
        <f t="shared" si="60"/>
        <v>0</v>
      </c>
      <c r="P280" s="31">
        <f t="shared" si="61"/>
        <v>0</v>
      </c>
      <c r="Q280" s="31">
        <f t="shared" si="53"/>
        <v>0</v>
      </c>
      <c r="R280" s="24">
        <f t="shared" si="62"/>
        <v>0.5</v>
      </c>
      <c r="S280" s="24">
        <f>VLOOKUP(R280,LAI!$E$132:$F$282,2,FALSE)</f>
        <v>2.6069733117608935</v>
      </c>
      <c r="T280" s="32">
        <f t="shared" si="54"/>
        <v>0</v>
      </c>
    </row>
    <row r="281" spans="1:20" x14ac:dyDescent="0.35">
      <c r="A281" s="23">
        <f t="shared" si="50"/>
        <v>278</v>
      </c>
      <c r="B281" s="30">
        <f>IF(A281&lt;=Calculator!$B$9,'Growth rate'!B280,0)</f>
        <v>0</v>
      </c>
      <c r="C281" s="30">
        <f t="shared" si="55"/>
        <v>0</v>
      </c>
      <c r="D281" s="31">
        <f t="shared" si="56"/>
        <v>0</v>
      </c>
      <c r="E281" s="31">
        <f t="shared" si="57"/>
        <v>0</v>
      </c>
      <c r="F281" s="31">
        <f t="shared" si="51"/>
        <v>0</v>
      </c>
      <c r="G281" s="24">
        <f t="shared" si="58"/>
        <v>0.5</v>
      </c>
      <c r="H281" s="24">
        <f>VLOOKUP(G281,LAI!$E$132:$F$282,2,FALSE)</f>
        <v>2.6069733117608935</v>
      </c>
      <c r="I281" s="32">
        <f t="shared" si="52"/>
        <v>0</v>
      </c>
      <c r="J281" s="35"/>
      <c r="L281" s="23">
        <v>278</v>
      </c>
      <c r="M281" s="30">
        <f>IF(L281&lt;=Calculator!$F$9,'Growth rate'!J280,0)</f>
        <v>0</v>
      </c>
      <c r="N281" s="30">
        <f t="shared" si="59"/>
        <v>0</v>
      </c>
      <c r="O281" s="31">
        <f t="shared" si="60"/>
        <v>0</v>
      </c>
      <c r="P281" s="31">
        <f t="shared" si="61"/>
        <v>0</v>
      </c>
      <c r="Q281" s="31">
        <f t="shared" si="53"/>
        <v>0</v>
      </c>
      <c r="R281" s="24">
        <f t="shared" si="62"/>
        <v>0.5</v>
      </c>
      <c r="S281" s="24">
        <f>VLOOKUP(R281,LAI!$E$132:$F$282,2,FALSE)</f>
        <v>2.6069733117608935</v>
      </c>
      <c r="T281" s="32">
        <f t="shared" si="54"/>
        <v>0</v>
      </c>
    </row>
    <row r="282" spans="1:20" x14ac:dyDescent="0.35">
      <c r="A282" s="23">
        <f t="shared" si="50"/>
        <v>279</v>
      </c>
      <c r="B282" s="30">
        <f>IF(A282&lt;=Calculator!$B$9,'Growth rate'!B281,0)</f>
        <v>0</v>
      </c>
      <c r="C282" s="30">
        <f t="shared" si="55"/>
        <v>0</v>
      </c>
      <c r="D282" s="31">
        <f t="shared" si="56"/>
        <v>0</v>
      </c>
      <c r="E282" s="31">
        <f t="shared" si="57"/>
        <v>0</v>
      </c>
      <c r="F282" s="31">
        <f t="shared" si="51"/>
        <v>0</v>
      </c>
      <c r="G282" s="24">
        <f t="shared" si="58"/>
        <v>0.5</v>
      </c>
      <c r="H282" s="24">
        <f>VLOOKUP(G282,LAI!$E$132:$F$282,2,FALSE)</f>
        <v>2.6069733117608935</v>
      </c>
      <c r="I282" s="32">
        <f t="shared" si="52"/>
        <v>0</v>
      </c>
      <c r="J282" s="35"/>
      <c r="L282" s="23">
        <v>279</v>
      </c>
      <c r="M282" s="30">
        <f>IF(L282&lt;=Calculator!$F$9,'Growth rate'!J281,0)</f>
        <v>0</v>
      </c>
      <c r="N282" s="30">
        <f t="shared" si="59"/>
        <v>0</v>
      </c>
      <c r="O282" s="31">
        <f t="shared" si="60"/>
        <v>0</v>
      </c>
      <c r="P282" s="31">
        <f t="shared" si="61"/>
        <v>0</v>
      </c>
      <c r="Q282" s="31">
        <f t="shared" si="53"/>
        <v>0</v>
      </c>
      <c r="R282" s="24">
        <f t="shared" si="62"/>
        <v>0.5</v>
      </c>
      <c r="S282" s="24">
        <f>VLOOKUP(R282,LAI!$E$132:$F$282,2,FALSE)</f>
        <v>2.6069733117608935</v>
      </c>
      <c r="T282" s="32">
        <f t="shared" si="54"/>
        <v>0</v>
      </c>
    </row>
    <row r="283" spans="1:20" x14ac:dyDescent="0.35">
      <c r="A283" s="23">
        <f t="shared" si="50"/>
        <v>280</v>
      </c>
      <c r="B283" s="30">
        <f>IF(A283&lt;=Calculator!$B$9,'Growth rate'!B282,0)</f>
        <v>0</v>
      </c>
      <c r="C283" s="30">
        <f t="shared" si="55"/>
        <v>0</v>
      </c>
      <c r="D283" s="31">
        <f t="shared" si="56"/>
        <v>0</v>
      </c>
      <c r="E283" s="31">
        <f t="shared" si="57"/>
        <v>0</v>
      </c>
      <c r="F283" s="31">
        <f t="shared" si="51"/>
        <v>0</v>
      </c>
      <c r="G283" s="24">
        <f t="shared" si="58"/>
        <v>0.5</v>
      </c>
      <c r="H283" s="24">
        <f>VLOOKUP(G283,LAI!$E$132:$F$282,2,FALSE)</f>
        <v>2.6069733117608935</v>
      </c>
      <c r="I283" s="32">
        <f t="shared" si="52"/>
        <v>0</v>
      </c>
      <c r="J283" s="35"/>
      <c r="L283" s="23">
        <v>280</v>
      </c>
      <c r="M283" s="30">
        <f>IF(L283&lt;=Calculator!$F$9,'Growth rate'!J282,0)</f>
        <v>0</v>
      </c>
      <c r="N283" s="30">
        <f t="shared" si="59"/>
        <v>0</v>
      </c>
      <c r="O283" s="31">
        <f t="shared" si="60"/>
        <v>0</v>
      </c>
      <c r="P283" s="31">
        <f t="shared" si="61"/>
        <v>0</v>
      </c>
      <c r="Q283" s="31">
        <f t="shared" si="53"/>
        <v>0</v>
      </c>
      <c r="R283" s="24">
        <f t="shared" si="62"/>
        <v>0.5</v>
      </c>
      <c r="S283" s="24">
        <f>VLOOKUP(R283,LAI!$E$132:$F$282,2,FALSE)</f>
        <v>2.6069733117608935</v>
      </c>
      <c r="T283" s="32">
        <f t="shared" si="54"/>
        <v>0</v>
      </c>
    </row>
    <row r="284" spans="1:20" x14ac:dyDescent="0.35">
      <c r="A284" s="23">
        <f t="shared" si="50"/>
        <v>281</v>
      </c>
      <c r="B284" s="30">
        <f>IF(A284&lt;=Calculator!$B$9,'Growth rate'!B283,0)</f>
        <v>0</v>
      </c>
      <c r="C284" s="30">
        <f t="shared" si="55"/>
        <v>0</v>
      </c>
      <c r="D284" s="31">
        <f t="shared" si="56"/>
        <v>0</v>
      </c>
      <c r="E284" s="31">
        <f t="shared" si="57"/>
        <v>0</v>
      </c>
      <c r="F284" s="31">
        <f t="shared" si="51"/>
        <v>0</v>
      </c>
      <c r="G284" s="24">
        <f t="shared" si="58"/>
        <v>0.5</v>
      </c>
      <c r="H284" s="24">
        <f>VLOOKUP(G284,LAI!$E$132:$F$282,2,FALSE)</f>
        <v>2.6069733117608935</v>
      </c>
      <c r="I284" s="32">
        <f t="shared" si="52"/>
        <v>0</v>
      </c>
      <c r="J284" s="35"/>
      <c r="L284" s="23">
        <v>281</v>
      </c>
      <c r="M284" s="30">
        <f>IF(L284&lt;=Calculator!$F$9,'Growth rate'!J283,0)</f>
        <v>0</v>
      </c>
      <c r="N284" s="30">
        <f t="shared" si="59"/>
        <v>0</v>
      </c>
      <c r="O284" s="31">
        <f t="shared" si="60"/>
        <v>0</v>
      </c>
      <c r="P284" s="31">
        <f t="shared" si="61"/>
        <v>0</v>
      </c>
      <c r="Q284" s="31">
        <f t="shared" si="53"/>
        <v>0</v>
      </c>
      <c r="R284" s="24">
        <f t="shared" si="62"/>
        <v>0.5</v>
      </c>
      <c r="S284" s="24">
        <f>VLOOKUP(R284,LAI!$E$132:$F$282,2,FALSE)</f>
        <v>2.6069733117608935</v>
      </c>
      <c r="T284" s="32">
        <f t="shared" si="54"/>
        <v>0</v>
      </c>
    </row>
    <row r="285" spans="1:20" x14ac:dyDescent="0.35">
      <c r="A285" s="23">
        <f t="shared" si="50"/>
        <v>282</v>
      </c>
      <c r="B285" s="30">
        <f>IF(A285&lt;=Calculator!$B$9,'Growth rate'!B284,0)</f>
        <v>0</v>
      </c>
      <c r="C285" s="30">
        <f t="shared" si="55"/>
        <v>0</v>
      </c>
      <c r="D285" s="31">
        <f t="shared" si="56"/>
        <v>0</v>
      </c>
      <c r="E285" s="31">
        <f t="shared" si="57"/>
        <v>0</v>
      </c>
      <c r="F285" s="31">
        <f t="shared" si="51"/>
        <v>0</v>
      </c>
      <c r="G285" s="24">
        <f t="shared" si="58"/>
        <v>0.5</v>
      </c>
      <c r="H285" s="24">
        <f>VLOOKUP(G285,LAI!$E$132:$F$282,2,FALSE)</f>
        <v>2.6069733117608935</v>
      </c>
      <c r="I285" s="32">
        <f t="shared" si="52"/>
        <v>0</v>
      </c>
      <c r="J285" s="35"/>
      <c r="L285" s="23">
        <v>282</v>
      </c>
      <c r="M285" s="30">
        <f>IF(L285&lt;=Calculator!$F$9,'Growth rate'!J284,0)</f>
        <v>0</v>
      </c>
      <c r="N285" s="30">
        <f t="shared" si="59"/>
        <v>0</v>
      </c>
      <c r="O285" s="31">
        <f t="shared" si="60"/>
        <v>0</v>
      </c>
      <c r="P285" s="31">
        <f t="shared" si="61"/>
        <v>0</v>
      </c>
      <c r="Q285" s="31">
        <f t="shared" si="53"/>
        <v>0</v>
      </c>
      <c r="R285" s="24">
        <f t="shared" si="62"/>
        <v>0.5</v>
      </c>
      <c r="S285" s="24">
        <f>VLOOKUP(R285,LAI!$E$132:$F$282,2,FALSE)</f>
        <v>2.6069733117608935</v>
      </c>
      <c r="T285" s="32">
        <f t="shared" si="54"/>
        <v>0</v>
      </c>
    </row>
    <row r="286" spans="1:20" x14ac:dyDescent="0.35">
      <c r="A286" s="23">
        <f t="shared" si="50"/>
        <v>283</v>
      </c>
      <c r="B286" s="30">
        <f>IF(A286&lt;=Calculator!$B$9,'Growth rate'!B285,0)</f>
        <v>0</v>
      </c>
      <c r="C286" s="30">
        <f t="shared" si="55"/>
        <v>0</v>
      </c>
      <c r="D286" s="31">
        <f t="shared" si="56"/>
        <v>0</v>
      </c>
      <c r="E286" s="31">
        <f t="shared" si="57"/>
        <v>0</v>
      </c>
      <c r="F286" s="31">
        <f t="shared" si="51"/>
        <v>0</v>
      </c>
      <c r="G286" s="24">
        <f t="shared" si="58"/>
        <v>0.5</v>
      </c>
      <c r="H286" s="24">
        <f>VLOOKUP(G286,LAI!$E$132:$F$282,2,FALSE)</f>
        <v>2.6069733117608935</v>
      </c>
      <c r="I286" s="32">
        <f t="shared" si="52"/>
        <v>0</v>
      </c>
      <c r="J286" s="35"/>
      <c r="L286" s="23">
        <v>283</v>
      </c>
      <c r="M286" s="30">
        <f>IF(L286&lt;=Calculator!$F$9,'Growth rate'!J285,0)</f>
        <v>0</v>
      </c>
      <c r="N286" s="30">
        <f t="shared" si="59"/>
        <v>0</v>
      </c>
      <c r="O286" s="31">
        <f t="shared" si="60"/>
        <v>0</v>
      </c>
      <c r="P286" s="31">
        <f t="shared" si="61"/>
        <v>0</v>
      </c>
      <c r="Q286" s="31">
        <f t="shared" si="53"/>
        <v>0</v>
      </c>
      <c r="R286" s="24">
        <f t="shared" si="62"/>
        <v>0.5</v>
      </c>
      <c r="S286" s="24">
        <f>VLOOKUP(R286,LAI!$E$132:$F$282,2,FALSE)</f>
        <v>2.6069733117608935</v>
      </c>
      <c r="T286" s="32">
        <f t="shared" si="54"/>
        <v>0</v>
      </c>
    </row>
    <row r="287" spans="1:20" x14ac:dyDescent="0.35">
      <c r="A287" s="23">
        <f t="shared" si="50"/>
        <v>284</v>
      </c>
      <c r="B287" s="30">
        <f>IF(A287&lt;=Calculator!$B$9,'Growth rate'!B286,0)</f>
        <v>0</v>
      </c>
      <c r="C287" s="30">
        <f t="shared" si="55"/>
        <v>0</v>
      </c>
      <c r="D287" s="31">
        <f t="shared" si="56"/>
        <v>0</v>
      </c>
      <c r="E287" s="31">
        <f t="shared" si="57"/>
        <v>0</v>
      </c>
      <c r="F287" s="31">
        <f t="shared" si="51"/>
        <v>0</v>
      </c>
      <c r="G287" s="24">
        <f t="shared" si="58"/>
        <v>0.5</v>
      </c>
      <c r="H287" s="24">
        <f>VLOOKUP(G287,LAI!$E$132:$F$282,2,FALSE)</f>
        <v>2.6069733117608935</v>
      </c>
      <c r="I287" s="32">
        <f t="shared" si="52"/>
        <v>0</v>
      </c>
      <c r="J287" s="35"/>
      <c r="L287" s="23">
        <v>284</v>
      </c>
      <c r="M287" s="30">
        <f>IF(L287&lt;=Calculator!$F$9,'Growth rate'!J286,0)</f>
        <v>0</v>
      </c>
      <c r="N287" s="30">
        <f t="shared" si="59"/>
        <v>0</v>
      </c>
      <c r="O287" s="31">
        <f t="shared" si="60"/>
        <v>0</v>
      </c>
      <c r="P287" s="31">
        <f t="shared" si="61"/>
        <v>0</v>
      </c>
      <c r="Q287" s="31">
        <f t="shared" si="53"/>
        <v>0</v>
      </c>
      <c r="R287" s="24">
        <f t="shared" si="62"/>
        <v>0.5</v>
      </c>
      <c r="S287" s="24">
        <f>VLOOKUP(R287,LAI!$E$132:$F$282,2,FALSE)</f>
        <v>2.6069733117608935</v>
      </c>
      <c r="T287" s="32">
        <f t="shared" si="54"/>
        <v>0</v>
      </c>
    </row>
    <row r="288" spans="1:20" x14ac:dyDescent="0.35">
      <c r="A288" s="23">
        <f t="shared" si="50"/>
        <v>285</v>
      </c>
      <c r="B288" s="30">
        <f>IF(A288&lt;=Calculator!$B$9,'Growth rate'!B287,0)</f>
        <v>0</v>
      </c>
      <c r="C288" s="30">
        <f t="shared" si="55"/>
        <v>0</v>
      </c>
      <c r="D288" s="31">
        <f t="shared" si="56"/>
        <v>0</v>
      </c>
      <c r="E288" s="31">
        <f t="shared" si="57"/>
        <v>0</v>
      </c>
      <c r="F288" s="31">
        <f t="shared" si="51"/>
        <v>0</v>
      </c>
      <c r="G288" s="24">
        <f t="shared" si="58"/>
        <v>0.5</v>
      </c>
      <c r="H288" s="24">
        <f>VLOOKUP(G288,LAI!$E$132:$F$282,2,FALSE)</f>
        <v>2.6069733117608935</v>
      </c>
      <c r="I288" s="32">
        <f t="shared" si="52"/>
        <v>0</v>
      </c>
      <c r="J288" s="35"/>
      <c r="L288" s="23">
        <v>285</v>
      </c>
      <c r="M288" s="30">
        <f>IF(L288&lt;=Calculator!$F$9,'Growth rate'!J287,0)</f>
        <v>0</v>
      </c>
      <c r="N288" s="30">
        <f t="shared" si="59"/>
        <v>0</v>
      </c>
      <c r="O288" s="31">
        <f t="shared" si="60"/>
        <v>0</v>
      </c>
      <c r="P288" s="31">
        <f t="shared" si="61"/>
        <v>0</v>
      </c>
      <c r="Q288" s="31">
        <f t="shared" si="53"/>
        <v>0</v>
      </c>
      <c r="R288" s="24">
        <f t="shared" si="62"/>
        <v>0.5</v>
      </c>
      <c r="S288" s="24">
        <f>VLOOKUP(R288,LAI!$E$132:$F$282,2,FALSE)</f>
        <v>2.6069733117608935</v>
      </c>
      <c r="T288" s="32">
        <f t="shared" si="54"/>
        <v>0</v>
      </c>
    </row>
    <row r="289" spans="1:20" x14ac:dyDescent="0.35">
      <c r="A289" s="23">
        <f t="shared" si="50"/>
        <v>286</v>
      </c>
      <c r="B289" s="30">
        <f>IF(A289&lt;=Calculator!$B$9,'Growth rate'!B288,0)</f>
        <v>0</v>
      </c>
      <c r="C289" s="30">
        <f t="shared" si="55"/>
        <v>0</v>
      </c>
      <c r="D289" s="31">
        <f t="shared" si="56"/>
        <v>0</v>
      </c>
      <c r="E289" s="31">
        <f t="shared" si="57"/>
        <v>0</v>
      </c>
      <c r="F289" s="31">
        <f t="shared" si="51"/>
        <v>0</v>
      </c>
      <c r="G289" s="24">
        <f t="shared" si="58"/>
        <v>0.5</v>
      </c>
      <c r="H289" s="24">
        <f>VLOOKUP(G289,LAI!$E$132:$F$282,2,FALSE)</f>
        <v>2.6069733117608935</v>
      </c>
      <c r="I289" s="32">
        <f t="shared" si="52"/>
        <v>0</v>
      </c>
      <c r="J289" s="35"/>
      <c r="L289" s="23">
        <v>286</v>
      </c>
      <c r="M289" s="30">
        <f>IF(L289&lt;=Calculator!$F$9,'Growth rate'!J288,0)</f>
        <v>0</v>
      </c>
      <c r="N289" s="30">
        <f t="shared" si="59"/>
        <v>0</v>
      </c>
      <c r="O289" s="31">
        <f t="shared" si="60"/>
        <v>0</v>
      </c>
      <c r="P289" s="31">
        <f t="shared" si="61"/>
        <v>0</v>
      </c>
      <c r="Q289" s="31">
        <f t="shared" si="53"/>
        <v>0</v>
      </c>
      <c r="R289" s="24">
        <f t="shared" si="62"/>
        <v>0.5</v>
      </c>
      <c r="S289" s="24">
        <f>VLOOKUP(R289,LAI!$E$132:$F$282,2,FALSE)</f>
        <v>2.6069733117608935</v>
      </c>
      <c r="T289" s="32">
        <f t="shared" si="54"/>
        <v>0</v>
      </c>
    </row>
    <row r="290" spans="1:20" x14ac:dyDescent="0.35">
      <c r="A290" s="23">
        <f t="shared" si="50"/>
        <v>287</v>
      </c>
      <c r="B290" s="30">
        <f>IF(A290&lt;=Calculator!$B$9,'Growth rate'!B289,0)</f>
        <v>0</v>
      </c>
      <c r="C290" s="30">
        <f t="shared" si="55"/>
        <v>0</v>
      </c>
      <c r="D290" s="31">
        <f t="shared" si="56"/>
        <v>0</v>
      </c>
      <c r="E290" s="31">
        <f t="shared" si="57"/>
        <v>0</v>
      </c>
      <c r="F290" s="31">
        <f t="shared" si="51"/>
        <v>0</v>
      </c>
      <c r="G290" s="24">
        <f t="shared" si="58"/>
        <v>0.5</v>
      </c>
      <c r="H290" s="24">
        <f>VLOOKUP(G290,LAI!$E$132:$F$282,2,FALSE)</f>
        <v>2.6069733117608935</v>
      </c>
      <c r="I290" s="32">
        <f t="shared" si="52"/>
        <v>0</v>
      </c>
      <c r="J290" s="35"/>
      <c r="L290" s="23">
        <v>287</v>
      </c>
      <c r="M290" s="30">
        <f>IF(L290&lt;=Calculator!$F$9,'Growth rate'!J289,0)</f>
        <v>0</v>
      </c>
      <c r="N290" s="30">
        <f t="shared" si="59"/>
        <v>0</v>
      </c>
      <c r="O290" s="31">
        <f t="shared" si="60"/>
        <v>0</v>
      </c>
      <c r="P290" s="31">
        <f t="shared" si="61"/>
        <v>0</v>
      </c>
      <c r="Q290" s="31">
        <f t="shared" si="53"/>
        <v>0</v>
      </c>
      <c r="R290" s="24">
        <f t="shared" si="62"/>
        <v>0.5</v>
      </c>
      <c r="S290" s="24">
        <f>VLOOKUP(R290,LAI!$E$132:$F$282,2,FALSE)</f>
        <v>2.6069733117608935</v>
      </c>
      <c r="T290" s="32">
        <f t="shared" si="54"/>
        <v>0</v>
      </c>
    </row>
    <row r="291" spans="1:20" x14ac:dyDescent="0.35">
      <c r="A291" s="23">
        <f t="shared" si="50"/>
        <v>288</v>
      </c>
      <c r="B291" s="30">
        <f>IF(A291&lt;=Calculator!$B$9,'Growth rate'!B290,0)</f>
        <v>0</v>
      </c>
      <c r="C291" s="30">
        <f t="shared" si="55"/>
        <v>0</v>
      </c>
      <c r="D291" s="31">
        <f t="shared" si="56"/>
        <v>0</v>
      </c>
      <c r="E291" s="31">
        <f t="shared" si="57"/>
        <v>0</v>
      </c>
      <c r="F291" s="31">
        <f t="shared" si="51"/>
        <v>0</v>
      </c>
      <c r="G291" s="24">
        <f t="shared" si="58"/>
        <v>0.5</v>
      </c>
      <c r="H291" s="24">
        <f>VLOOKUP(G291,LAI!$E$132:$F$282,2,FALSE)</f>
        <v>2.6069733117608935</v>
      </c>
      <c r="I291" s="32">
        <f t="shared" si="52"/>
        <v>0</v>
      </c>
      <c r="J291" s="35"/>
      <c r="L291" s="23">
        <v>288</v>
      </c>
      <c r="M291" s="30">
        <f>IF(L291&lt;=Calculator!$F$9,'Growth rate'!J290,0)</f>
        <v>0</v>
      </c>
      <c r="N291" s="30">
        <f t="shared" si="59"/>
        <v>0</v>
      </c>
      <c r="O291" s="31">
        <f t="shared" si="60"/>
        <v>0</v>
      </c>
      <c r="P291" s="31">
        <f t="shared" si="61"/>
        <v>0</v>
      </c>
      <c r="Q291" s="31">
        <f t="shared" si="53"/>
        <v>0</v>
      </c>
      <c r="R291" s="24">
        <f t="shared" si="62"/>
        <v>0.5</v>
      </c>
      <c r="S291" s="24">
        <f>VLOOKUP(R291,LAI!$E$132:$F$282,2,FALSE)</f>
        <v>2.6069733117608935</v>
      </c>
      <c r="T291" s="32">
        <f t="shared" si="54"/>
        <v>0</v>
      </c>
    </row>
    <row r="292" spans="1:20" x14ac:dyDescent="0.35">
      <c r="A292" s="23">
        <f t="shared" si="50"/>
        <v>289</v>
      </c>
      <c r="B292" s="30">
        <f>IF(A292&lt;=Calculator!$B$9,'Growth rate'!B291,0)</f>
        <v>0</v>
      </c>
      <c r="C292" s="30">
        <f t="shared" si="55"/>
        <v>0</v>
      </c>
      <c r="D292" s="31">
        <f t="shared" si="56"/>
        <v>0</v>
      </c>
      <c r="E292" s="31">
        <f t="shared" si="57"/>
        <v>0</v>
      </c>
      <c r="F292" s="31">
        <f t="shared" si="51"/>
        <v>0</v>
      </c>
      <c r="G292" s="24">
        <f t="shared" si="58"/>
        <v>0.5</v>
      </c>
      <c r="H292" s="24">
        <f>VLOOKUP(G292,LAI!$E$132:$F$282,2,FALSE)</f>
        <v>2.6069733117608935</v>
      </c>
      <c r="I292" s="32">
        <f t="shared" si="52"/>
        <v>0</v>
      </c>
      <c r="J292" s="35"/>
      <c r="L292" s="23">
        <v>289</v>
      </c>
      <c r="M292" s="30">
        <f>IF(L292&lt;=Calculator!$F$9,'Growth rate'!J291,0)</f>
        <v>0</v>
      </c>
      <c r="N292" s="30">
        <f t="shared" si="59"/>
        <v>0</v>
      </c>
      <c r="O292" s="31">
        <f t="shared" si="60"/>
        <v>0</v>
      </c>
      <c r="P292" s="31">
        <f t="shared" si="61"/>
        <v>0</v>
      </c>
      <c r="Q292" s="31">
        <f t="shared" si="53"/>
        <v>0</v>
      </c>
      <c r="R292" s="24">
        <f t="shared" si="62"/>
        <v>0.5</v>
      </c>
      <c r="S292" s="24">
        <f>VLOOKUP(R292,LAI!$E$132:$F$282,2,FALSE)</f>
        <v>2.6069733117608935</v>
      </c>
      <c r="T292" s="32">
        <f t="shared" si="54"/>
        <v>0</v>
      </c>
    </row>
    <row r="293" spans="1:20" x14ac:dyDescent="0.35">
      <c r="A293" s="23">
        <f t="shared" si="50"/>
        <v>290</v>
      </c>
      <c r="B293" s="30">
        <f>IF(A293&lt;=Calculator!$B$9,'Growth rate'!B292,0)</f>
        <v>0</v>
      </c>
      <c r="C293" s="30">
        <f t="shared" si="55"/>
        <v>0</v>
      </c>
      <c r="D293" s="31">
        <f t="shared" si="56"/>
        <v>0</v>
      </c>
      <c r="E293" s="31">
        <f t="shared" si="57"/>
        <v>0</v>
      </c>
      <c r="F293" s="31">
        <f t="shared" si="51"/>
        <v>0</v>
      </c>
      <c r="G293" s="24">
        <f t="shared" si="58"/>
        <v>0.5</v>
      </c>
      <c r="H293" s="24">
        <f>VLOOKUP(G293,LAI!$E$132:$F$282,2,FALSE)</f>
        <v>2.6069733117608935</v>
      </c>
      <c r="I293" s="32">
        <f t="shared" si="52"/>
        <v>0</v>
      </c>
      <c r="J293" s="35"/>
      <c r="L293" s="23">
        <v>290</v>
      </c>
      <c r="M293" s="30">
        <f>IF(L293&lt;=Calculator!$F$9,'Growth rate'!J292,0)</f>
        <v>0</v>
      </c>
      <c r="N293" s="30">
        <f t="shared" si="59"/>
        <v>0</v>
      </c>
      <c r="O293" s="31">
        <f t="shared" si="60"/>
        <v>0</v>
      </c>
      <c r="P293" s="31">
        <f t="shared" si="61"/>
        <v>0</v>
      </c>
      <c r="Q293" s="31">
        <f t="shared" si="53"/>
        <v>0</v>
      </c>
      <c r="R293" s="24">
        <f t="shared" si="62"/>
        <v>0.5</v>
      </c>
      <c r="S293" s="24">
        <f>VLOOKUP(R293,LAI!$E$132:$F$282,2,FALSE)</f>
        <v>2.6069733117608935</v>
      </c>
      <c r="T293" s="32">
        <f t="shared" si="54"/>
        <v>0</v>
      </c>
    </row>
    <row r="294" spans="1:20" x14ac:dyDescent="0.35">
      <c r="A294" s="23">
        <f t="shared" si="50"/>
        <v>291</v>
      </c>
      <c r="B294" s="30">
        <f>IF(A294&lt;=Calculator!$B$9,'Growth rate'!B293,0)</f>
        <v>0</v>
      </c>
      <c r="C294" s="30">
        <f t="shared" si="55"/>
        <v>0</v>
      </c>
      <c r="D294" s="31">
        <f t="shared" si="56"/>
        <v>0</v>
      </c>
      <c r="E294" s="31">
        <f t="shared" si="57"/>
        <v>0</v>
      </c>
      <c r="F294" s="31">
        <f t="shared" si="51"/>
        <v>0</v>
      </c>
      <c r="G294" s="24">
        <f t="shared" si="58"/>
        <v>0.5</v>
      </c>
      <c r="H294" s="24">
        <f>VLOOKUP(G294,LAI!$E$132:$F$282,2,FALSE)</f>
        <v>2.6069733117608935</v>
      </c>
      <c r="I294" s="32">
        <f t="shared" si="52"/>
        <v>0</v>
      </c>
      <c r="J294" s="35"/>
      <c r="L294" s="23">
        <v>291</v>
      </c>
      <c r="M294" s="30">
        <f>IF(L294&lt;=Calculator!$F$9,'Growth rate'!J293,0)</f>
        <v>0</v>
      </c>
      <c r="N294" s="30">
        <f t="shared" si="59"/>
        <v>0</v>
      </c>
      <c r="O294" s="31">
        <f t="shared" si="60"/>
        <v>0</v>
      </c>
      <c r="P294" s="31">
        <f t="shared" si="61"/>
        <v>0</v>
      </c>
      <c r="Q294" s="31">
        <f t="shared" si="53"/>
        <v>0</v>
      </c>
      <c r="R294" s="24">
        <f t="shared" si="62"/>
        <v>0.5</v>
      </c>
      <c r="S294" s="24">
        <f>VLOOKUP(R294,LAI!$E$132:$F$282,2,FALSE)</f>
        <v>2.6069733117608935</v>
      </c>
      <c r="T294" s="32">
        <f t="shared" si="54"/>
        <v>0</v>
      </c>
    </row>
    <row r="295" spans="1:20" x14ac:dyDescent="0.35">
      <c r="A295" s="23">
        <f t="shared" si="50"/>
        <v>292</v>
      </c>
      <c r="B295" s="30">
        <f>IF(A295&lt;=Calculator!$B$9,'Growth rate'!B294,0)</f>
        <v>0</v>
      </c>
      <c r="C295" s="30">
        <f t="shared" si="55"/>
        <v>0</v>
      </c>
      <c r="D295" s="31">
        <f t="shared" si="56"/>
        <v>0</v>
      </c>
      <c r="E295" s="31">
        <f t="shared" si="57"/>
        <v>0</v>
      </c>
      <c r="F295" s="31">
        <f t="shared" si="51"/>
        <v>0</v>
      </c>
      <c r="G295" s="24">
        <f t="shared" si="58"/>
        <v>0.5</v>
      </c>
      <c r="H295" s="24">
        <f>VLOOKUP(G295,LAI!$E$132:$F$282,2,FALSE)</f>
        <v>2.6069733117608935</v>
      </c>
      <c r="I295" s="32">
        <f t="shared" si="52"/>
        <v>0</v>
      </c>
      <c r="J295" s="35"/>
      <c r="L295" s="23">
        <v>292</v>
      </c>
      <c r="M295" s="30">
        <f>IF(L295&lt;=Calculator!$F$9,'Growth rate'!J294,0)</f>
        <v>0</v>
      </c>
      <c r="N295" s="30">
        <f t="shared" si="59"/>
        <v>0</v>
      </c>
      <c r="O295" s="31">
        <f t="shared" si="60"/>
        <v>0</v>
      </c>
      <c r="P295" s="31">
        <f t="shared" si="61"/>
        <v>0</v>
      </c>
      <c r="Q295" s="31">
        <f t="shared" si="53"/>
        <v>0</v>
      </c>
      <c r="R295" s="24">
        <f t="shared" si="62"/>
        <v>0.5</v>
      </c>
      <c r="S295" s="24">
        <f>VLOOKUP(R295,LAI!$E$132:$F$282,2,FALSE)</f>
        <v>2.6069733117608935</v>
      </c>
      <c r="T295" s="32">
        <f t="shared" si="54"/>
        <v>0</v>
      </c>
    </row>
    <row r="296" spans="1:20" x14ac:dyDescent="0.35">
      <c r="A296" s="23">
        <f t="shared" ref="A296:A359" si="63">A295+1</f>
        <v>293</v>
      </c>
      <c r="B296" s="30">
        <f>IF(A296&lt;=Calculator!$B$9,'Growth rate'!B295,0)</f>
        <v>0</v>
      </c>
      <c r="C296" s="30">
        <f t="shared" si="55"/>
        <v>0</v>
      </c>
      <c r="D296" s="31">
        <f t="shared" si="56"/>
        <v>0</v>
      </c>
      <c r="E296" s="31">
        <f t="shared" si="57"/>
        <v>0</v>
      </c>
      <c r="F296" s="31">
        <f t="shared" si="51"/>
        <v>0</v>
      </c>
      <c r="G296" s="24">
        <f t="shared" si="58"/>
        <v>0.5</v>
      </c>
      <c r="H296" s="24">
        <f>VLOOKUP(G296,LAI!$E$132:$F$282,2,FALSE)</f>
        <v>2.6069733117608935</v>
      </c>
      <c r="I296" s="32">
        <f t="shared" si="52"/>
        <v>0</v>
      </c>
      <c r="J296" s="35"/>
      <c r="L296" s="23">
        <v>293</v>
      </c>
      <c r="M296" s="30">
        <f>IF(L296&lt;=Calculator!$F$9,'Growth rate'!J295,0)</f>
        <v>0</v>
      </c>
      <c r="N296" s="30">
        <f t="shared" si="59"/>
        <v>0</v>
      </c>
      <c r="O296" s="31">
        <f t="shared" si="60"/>
        <v>0</v>
      </c>
      <c r="P296" s="31">
        <f t="shared" si="61"/>
        <v>0</v>
      </c>
      <c r="Q296" s="31">
        <f t="shared" si="53"/>
        <v>0</v>
      </c>
      <c r="R296" s="24">
        <f t="shared" si="62"/>
        <v>0.5</v>
      </c>
      <c r="S296" s="24">
        <f>VLOOKUP(R296,LAI!$E$132:$F$282,2,FALSE)</f>
        <v>2.6069733117608935</v>
      </c>
      <c r="T296" s="32">
        <f t="shared" si="54"/>
        <v>0</v>
      </c>
    </row>
    <row r="297" spans="1:20" x14ac:dyDescent="0.35">
      <c r="A297" s="23">
        <f t="shared" si="63"/>
        <v>294</v>
      </c>
      <c r="B297" s="30">
        <f>IF(A297&lt;=Calculator!$B$9,'Growth rate'!B296,0)</f>
        <v>0</v>
      </c>
      <c r="C297" s="30">
        <f t="shared" si="55"/>
        <v>0</v>
      </c>
      <c r="D297" s="31">
        <f t="shared" si="56"/>
        <v>0</v>
      </c>
      <c r="E297" s="31">
        <f t="shared" si="57"/>
        <v>0</v>
      </c>
      <c r="F297" s="31">
        <f t="shared" si="51"/>
        <v>0</v>
      </c>
      <c r="G297" s="24">
        <f t="shared" si="58"/>
        <v>0.5</v>
      </c>
      <c r="H297" s="24">
        <f>VLOOKUP(G297,LAI!$E$132:$F$282,2,FALSE)</f>
        <v>2.6069733117608935</v>
      </c>
      <c r="I297" s="32">
        <f t="shared" si="52"/>
        <v>0</v>
      </c>
      <c r="J297" s="35"/>
      <c r="L297" s="23">
        <v>294</v>
      </c>
      <c r="M297" s="30">
        <f>IF(L297&lt;=Calculator!$F$9,'Growth rate'!J296,0)</f>
        <v>0</v>
      </c>
      <c r="N297" s="30">
        <f t="shared" si="59"/>
        <v>0</v>
      </c>
      <c r="O297" s="31">
        <f t="shared" si="60"/>
        <v>0</v>
      </c>
      <c r="P297" s="31">
        <f t="shared" si="61"/>
        <v>0</v>
      </c>
      <c r="Q297" s="31">
        <f t="shared" si="53"/>
        <v>0</v>
      </c>
      <c r="R297" s="24">
        <f t="shared" si="62"/>
        <v>0.5</v>
      </c>
      <c r="S297" s="24">
        <f>VLOOKUP(R297,LAI!$E$132:$F$282,2,FALSE)</f>
        <v>2.6069733117608935</v>
      </c>
      <c r="T297" s="32">
        <f t="shared" si="54"/>
        <v>0</v>
      </c>
    </row>
    <row r="298" spans="1:20" x14ac:dyDescent="0.35">
      <c r="A298" s="23">
        <f t="shared" si="63"/>
        <v>295</v>
      </c>
      <c r="B298" s="30">
        <f>IF(A298&lt;=Calculator!$B$9,'Growth rate'!B297,0)</f>
        <v>0</v>
      </c>
      <c r="C298" s="30">
        <f t="shared" si="55"/>
        <v>0</v>
      </c>
      <c r="D298" s="31">
        <f t="shared" si="56"/>
        <v>0</v>
      </c>
      <c r="E298" s="31">
        <f t="shared" si="57"/>
        <v>0</v>
      </c>
      <c r="F298" s="31">
        <f t="shared" si="51"/>
        <v>0</v>
      </c>
      <c r="G298" s="24">
        <f t="shared" si="58"/>
        <v>0.5</v>
      </c>
      <c r="H298" s="24">
        <f>VLOOKUP(G298,LAI!$E$132:$F$282,2,FALSE)</f>
        <v>2.6069733117608935</v>
      </c>
      <c r="I298" s="32">
        <f t="shared" si="52"/>
        <v>0</v>
      </c>
      <c r="J298" s="35"/>
      <c r="L298" s="23">
        <v>295</v>
      </c>
      <c r="M298" s="30">
        <f>IF(L298&lt;=Calculator!$F$9,'Growth rate'!J297,0)</f>
        <v>0</v>
      </c>
      <c r="N298" s="30">
        <f t="shared" si="59"/>
        <v>0</v>
      </c>
      <c r="O298" s="31">
        <f t="shared" si="60"/>
        <v>0</v>
      </c>
      <c r="P298" s="31">
        <f t="shared" si="61"/>
        <v>0</v>
      </c>
      <c r="Q298" s="31">
        <f t="shared" si="53"/>
        <v>0</v>
      </c>
      <c r="R298" s="24">
        <f t="shared" si="62"/>
        <v>0.5</v>
      </c>
      <c r="S298" s="24">
        <f>VLOOKUP(R298,LAI!$E$132:$F$282,2,FALSE)</f>
        <v>2.6069733117608935</v>
      </c>
      <c r="T298" s="32">
        <f t="shared" si="54"/>
        <v>0</v>
      </c>
    </row>
    <row r="299" spans="1:20" x14ac:dyDescent="0.35">
      <c r="A299" s="23">
        <f t="shared" si="63"/>
        <v>296</v>
      </c>
      <c r="B299" s="30">
        <f>IF(A299&lt;=Calculator!$B$9,'Growth rate'!B298,0)</f>
        <v>0</v>
      </c>
      <c r="C299" s="30">
        <f t="shared" si="55"/>
        <v>0</v>
      </c>
      <c r="D299" s="31">
        <f t="shared" si="56"/>
        <v>0</v>
      </c>
      <c r="E299" s="31">
        <f t="shared" si="57"/>
        <v>0</v>
      </c>
      <c r="F299" s="31">
        <f t="shared" si="51"/>
        <v>0</v>
      </c>
      <c r="G299" s="24">
        <f t="shared" si="58"/>
        <v>0.5</v>
      </c>
      <c r="H299" s="24">
        <f>VLOOKUP(G299,LAI!$E$132:$F$282,2,FALSE)</f>
        <v>2.6069733117608935</v>
      </c>
      <c r="I299" s="32">
        <f t="shared" si="52"/>
        <v>0</v>
      </c>
      <c r="J299" s="35"/>
      <c r="L299" s="23">
        <v>296</v>
      </c>
      <c r="M299" s="30">
        <f>IF(L299&lt;=Calculator!$F$9,'Growth rate'!J298,0)</f>
        <v>0</v>
      </c>
      <c r="N299" s="30">
        <f t="shared" si="59"/>
        <v>0</v>
      </c>
      <c r="O299" s="31">
        <f t="shared" si="60"/>
        <v>0</v>
      </c>
      <c r="P299" s="31">
        <f t="shared" si="61"/>
        <v>0</v>
      </c>
      <c r="Q299" s="31">
        <f t="shared" si="53"/>
        <v>0</v>
      </c>
      <c r="R299" s="24">
        <f t="shared" si="62"/>
        <v>0.5</v>
      </c>
      <c r="S299" s="24">
        <f>VLOOKUP(R299,LAI!$E$132:$F$282,2,FALSE)</f>
        <v>2.6069733117608935</v>
      </c>
      <c r="T299" s="32">
        <f t="shared" si="54"/>
        <v>0</v>
      </c>
    </row>
    <row r="300" spans="1:20" x14ac:dyDescent="0.35">
      <c r="A300" s="23">
        <f t="shared" si="63"/>
        <v>297</v>
      </c>
      <c r="B300" s="30">
        <f>IF(A300&lt;=Calculator!$B$9,'Growth rate'!B299,0)</f>
        <v>0</v>
      </c>
      <c r="C300" s="30">
        <f t="shared" si="55"/>
        <v>0</v>
      </c>
      <c r="D300" s="31">
        <f t="shared" si="56"/>
        <v>0</v>
      </c>
      <c r="E300" s="31">
        <f t="shared" si="57"/>
        <v>0</v>
      </c>
      <c r="F300" s="31">
        <f t="shared" si="51"/>
        <v>0</v>
      </c>
      <c r="G300" s="24">
        <f t="shared" si="58"/>
        <v>0.5</v>
      </c>
      <c r="H300" s="24">
        <f>VLOOKUP(G300,LAI!$E$132:$F$282,2,FALSE)</f>
        <v>2.6069733117608935</v>
      </c>
      <c r="I300" s="32">
        <f t="shared" si="52"/>
        <v>0</v>
      </c>
      <c r="J300" s="35"/>
      <c r="L300" s="23">
        <v>297</v>
      </c>
      <c r="M300" s="30">
        <f>IF(L300&lt;=Calculator!$F$9,'Growth rate'!J299,0)</f>
        <v>0</v>
      </c>
      <c r="N300" s="30">
        <f t="shared" si="59"/>
        <v>0</v>
      </c>
      <c r="O300" s="31">
        <f t="shared" si="60"/>
        <v>0</v>
      </c>
      <c r="P300" s="31">
        <f t="shared" si="61"/>
        <v>0</v>
      </c>
      <c r="Q300" s="31">
        <f t="shared" si="53"/>
        <v>0</v>
      </c>
      <c r="R300" s="24">
        <f t="shared" si="62"/>
        <v>0.5</v>
      </c>
      <c r="S300" s="24">
        <f>VLOOKUP(R300,LAI!$E$132:$F$282,2,FALSE)</f>
        <v>2.6069733117608935</v>
      </c>
      <c r="T300" s="32">
        <f t="shared" si="54"/>
        <v>0</v>
      </c>
    </row>
    <row r="301" spans="1:20" x14ac:dyDescent="0.35">
      <c r="A301" s="23">
        <f t="shared" si="63"/>
        <v>298</v>
      </c>
      <c r="B301" s="30">
        <f>IF(A301&lt;=Calculator!$B$9,'Growth rate'!B300,0)</f>
        <v>0</v>
      </c>
      <c r="C301" s="30">
        <f t="shared" si="55"/>
        <v>0</v>
      </c>
      <c r="D301" s="31">
        <f t="shared" si="56"/>
        <v>0</v>
      </c>
      <c r="E301" s="31">
        <f t="shared" si="57"/>
        <v>0</v>
      </c>
      <c r="F301" s="31">
        <f t="shared" si="51"/>
        <v>0</v>
      </c>
      <c r="G301" s="24">
        <f t="shared" si="58"/>
        <v>0.5</v>
      </c>
      <c r="H301" s="24">
        <f>VLOOKUP(G301,LAI!$E$132:$F$282,2,FALSE)</f>
        <v>2.6069733117608935</v>
      </c>
      <c r="I301" s="32">
        <f t="shared" si="52"/>
        <v>0</v>
      </c>
      <c r="J301" s="35"/>
      <c r="L301" s="23">
        <v>298</v>
      </c>
      <c r="M301" s="30">
        <f>IF(L301&lt;=Calculator!$F$9,'Growth rate'!J300,0)</f>
        <v>0</v>
      </c>
      <c r="N301" s="30">
        <f t="shared" si="59"/>
        <v>0</v>
      </c>
      <c r="O301" s="31">
        <f t="shared" si="60"/>
        <v>0</v>
      </c>
      <c r="P301" s="31">
        <f t="shared" si="61"/>
        <v>0</v>
      </c>
      <c r="Q301" s="31">
        <f t="shared" si="53"/>
        <v>0</v>
      </c>
      <c r="R301" s="24">
        <f t="shared" si="62"/>
        <v>0.5</v>
      </c>
      <c r="S301" s="24">
        <f>VLOOKUP(R301,LAI!$E$132:$F$282,2,FALSE)</f>
        <v>2.6069733117608935</v>
      </c>
      <c r="T301" s="32">
        <f t="shared" si="54"/>
        <v>0</v>
      </c>
    </row>
    <row r="302" spans="1:20" x14ac:dyDescent="0.35">
      <c r="A302" s="23">
        <f t="shared" si="63"/>
        <v>299</v>
      </c>
      <c r="B302" s="30">
        <f>IF(A302&lt;=Calculator!$B$9,'Growth rate'!B301,0)</f>
        <v>0</v>
      </c>
      <c r="C302" s="30">
        <f t="shared" si="55"/>
        <v>0</v>
      </c>
      <c r="D302" s="31">
        <f t="shared" si="56"/>
        <v>0</v>
      </c>
      <c r="E302" s="31">
        <f t="shared" si="57"/>
        <v>0</v>
      </c>
      <c r="F302" s="31">
        <f t="shared" si="51"/>
        <v>0</v>
      </c>
      <c r="G302" s="24">
        <f t="shared" si="58"/>
        <v>0.5</v>
      </c>
      <c r="H302" s="24">
        <f>VLOOKUP(G302,LAI!$E$132:$F$282,2,FALSE)</f>
        <v>2.6069733117608935</v>
      </c>
      <c r="I302" s="32">
        <f t="shared" si="52"/>
        <v>0</v>
      </c>
      <c r="J302" s="35"/>
      <c r="L302" s="23">
        <v>299</v>
      </c>
      <c r="M302" s="30">
        <f>IF(L302&lt;=Calculator!$F$9,'Growth rate'!J301,0)</f>
        <v>0</v>
      </c>
      <c r="N302" s="30">
        <f t="shared" si="59"/>
        <v>0</v>
      </c>
      <c r="O302" s="31">
        <f t="shared" si="60"/>
        <v>0</v>
      </c>
      <c r="P302" s="31">
        <f t="shared" si="61"/>
        <v>0</v>
      </c>
      <c r="Q302" s="31">
        <f t="shared" si="53"/>
        <v>0</v>
      </c>
      <c r="R302" s="24">
        <f t="shared" si="62"/>
        <v>0.5</v>
      </c>
      <c r="S302" s="24">
        <f>VLOOKUP(R302,LAI!$E$132:$F$282,2,FALSE)</f>
        <v>2.6069733117608935</v>
      </c>
      <c r="T302" s="32">
        <f t="shared" si="54"/>
        <v>0</v>
      </c>
    </row>
    <row r="303" spans="1:20" x14ac:dyDescent="0.35">
      <c r="A303" s="23">
        <f t="shared" si="63"/>
        <v>300</v>
      </c>
      <c r="B303" s="30">
        <f>IF(A303&lt;=Calculator!$B$9,'Growth rate'!B302,0)</f>
        <v>0</v>
      </c>
      <c r="C303" s="30">
        <f t="shared" si="55"/>
        <v>0</v>
      </c>
      <c r="D303" s="31">
        <f t="shared" si="56"/>
        <v>0</v>
      </c>
      <c r="E303" s="31">
        <f t="shared" si="57"/>
        <v>0</v>
      </c>
      <c r="F303" s="31">
        <f t="shared" si="51"/>
        <v>0</v>
      </c>
      <c r="G303" s="24">
        <f t="shared" si="58"/>
        <v>0.5</v>
      </c>
      <c r="H303" s="24">
        <f>VLOOKUP(G303,LAI!$E$132:$F$282,2,FALSE)</f>
        <v>2.6069733117608935</v>
      </c>
      <c r="I303" s="32">
        <f t="shared" si="52"/>
        <v>0</v>
      </c>
      <c r="J303" s="35"/>
      <c r="L303" s="23">
        <v>300</v>
      </c>
      <c r="M303" s="30">
        <f>IF(L303&lt;=Calculator!$F$9,'Growth rate'!J302,0)</f>
        <v>0</v>
      </c>
      <c r="N303" s="30">
        <f t="shared" si="59"/>
        <v>0</v>
      </c>
      <c r="O303" s="31">
        <f t="shared" si="60"/>
        <v>0</v>
      </c>
      <c r="P303" s="31">
        <f t="shared" si="61"/>
        <v>0</v>
      </c>
      <c r="Q303" s="31">
        <f t="shared" si="53"/>
        <v>0</v>
      </c>
      <c r="R303" s="24">
        <f t="shared" si="62"/>
        <v>0.5</v>
      </c>
      <c r="S303" s="24">
        <f>VLOOKUP(R303,LAI!$E$132:$F$282,2,FALSE)</f>
        <v>2.6069733117608935</v>
      </c>
      <c r="T303" s="32">
        <f t="shared" si="54"/>
        <v>0</v>
      </c>
    </row>
    <row r="304" spans="1:20" x14ac:dyDescent="0.35">
      <c r="A304" s="23">
        <f t="shared" si="63"/>
        <v>301</v>
      </c>
      <c r="B304" s="30">
        <f>IF(A304&lt;=Calculator!$B$9,'Growth rate'!B303,0)</f>
        <v>0</v>
      </c>
      <c r="C304" s="30">
        <f t="shared" si="55"/>
        <v>0</v>
      </c>
      <c r="D304" s="31">
        <f t="shared" si="56"/>
        <v>0</v>
      </c>
      <c r="E304" s="31">
        <f t="shared" si="57"/>
        <v>0</v>
      </c>
      <c r="F304" s="31">
        <f t="shared" si="51"/>
        <v>0</v>
      </c>
      <c r="G304" s="24">
        <f t="shared" si="58"/>
        <v>0.5</v>
      </c>
      <c r="H304" s="24">
        <f>VLOOKUP(G304,LAI!$E$132:$F$282,2,FALSE)</f>
        <v>2.6069733117608935</v>
      </c>
      <c r="I304" s="32">
        <f t="shared" si="52"/>
        <v>0</v>
      </c>
      <c r="J304" s="35"/>
      <c r="L304" s="23">
        <v>301</v>
      </c>
      <c r="M304" s="30">
        <f>IF(L304&lt;=Calculator!$F$9,'Growth rate'!J303,0)</f>
        <v>0</v>
      </c>
      <c r="N304" s="30">
        <f t="shared" si="59"/>
        <v>0</v>
      </c>
      <c r="O304" s="31">
        <f t="shared" si="60"/>
        <v>0</v>
      </c>
      <c r="P304" s="31">
        <f t="shared" si="61"/>
        <v>0</v>
      </c>
      <c r="Q304" s="31">
        <f t="shared" si="53"/>
        <v>0</v>
      </c>
      <c r="R304" s="24">
        <f t="shared" si="62"/>
        <v>0.5</v>
      </c>
      <c r="S304" s="24">
        <f>VLOOKUP(R304,LAI!$E$132:$F$282,2,FALSE)</f>
        <v>2.6069733117608935</v>
      </c>
      <c r="T304" s="32">
        <f t="shared" si="54"/>
        <v>0</v>
      </c>
    </row>
    <row r="305" spans="1:20" x14ac:dyDescent="0.35">
      <c r="A305" s="23">
        <f t="shared" si="63"/>
        <v>302</v>
      </c>
      <c r="B305" s="30">
        <f>IF(A305&lt;=Calculator!$B$9,'Growth rate'!B304,0)</f>
        <v>0</v>
      </c>
      <c r="C305" s="30">
        <f t="shared" si="55"/>
        <v>0</v>
      </c>
      <c r="D305" s="31">
        <f t="shared" si="56"/>
        <v>0</v>
      </c>
      <c r="E305" s="31">
        <f t="shared" si="57"/>
        <v>0</v>
      </c>
      <c r="F305" s="31">
        <f t="shared" si="51"/>
        <v>0</v>
      </c>
      <c r="G305" s="24">
        <f t="shared" si="58"/>
        <v>0.5</v>
      </c>
      <c r="H305" s="24">
        <f>VLOOKUP(G305,LAI!$E$132:$F$282,2,FALSE)</f>
        <v>2.6069733117608935</v>
      </c>
      <c r="I305" s="32">
        <f t="shared" si="52"/>
        <v>0</v>
      </c>
      <c r="J305" s="35"/>
      <c r="L305" s="23">
        <v>302</v>
      </c>
      <c r="M305" s="30">
        <f>IF(L305&lt;=Calculator!$F$9,'Growth rate'!J304,0)</f>
        <v>0</v>
      </c>
      <c r="N305" s="30">
        <f t="shared" si="59"/>
        <v>0</v>
      </c>
      <c r="O305" s="31">
        <f t="shared" si="60"/>
        <v>0</v>
      </c>
      <c r="P305" s="31">
        <f t="shared" si="61"/>
        <v>0</v>
      </c>
      <c r="Q305" s="31">
        <f t="shared" si="53"/>
        <v>0</v>
      </c>
      <c r="R305" s="24">
        <f t="shared" si="62"/>
        <v>0.5</v>
      </c>
      <c r="S305" s="24">
        <f>VLOOKUP(R305,LAI!$E$132:$F$282,2,FALSE)</f>
        <v>2.6069733117608935</v>
      </c>
      <c r="T305" s="32">
        <f t="shared" si="54"/>
        <v>0</v>
      </c>
    </row>
    <row r="306" spans="1:20" x14ac:dyDescent="0.35">
      <c r="A306" s="23">
        <f t="shared" si="63"/>
        <v>303</v>
      </c>
      <c r="B306" s="30">
        <f>IF(A306&lt;=Calculator!$B$9,'Growth rate'!B305,0)</f>
        <v>0</v>
      </c>
      <c r="C306" s="30">
        <f t="shared" si="55"/>
        <v>0</v>
      </c>
      <c r="D306" s="31">
        <f t="shared" si="56"/>
        <v>0</v>
      </c>
      <c r="E306" s="31">
        <f t="shared" si="57"/>
        <v>0</v>
      </c>
      <c r="F306" s="31">
        <f t="shared" si="51"/>
        <v>0</v>
      </c>
      <c r="G306" s="24">
        <f t="shared" si="58"/>
        <v>0.5</v>
      </c>
      <c r="H306" s="24">
        <f>VLOOKUP(G306,LAI!$E$132:$F$282,2,FALSE)</f>
        <v>2.6069733117608935</v>
      </c>
      <c r="I306" s="32">
        <f t="shared" si="52"/>
        <v>0</v>
      </c>
      <c r="J306" s="35"/>
      <c r="L306" s="23">
        <v>303</v>
      </c>
      <c r="M306" s="30">
        <f>IF(L306&lt;=Calculator!$F$9,'Growth rate'!J305,0)</f>
        <v>0</v>
      </c>
      <c r="N306" s="30">
        <f t="shared" si="59"/>
        <v>0</v>
      </c>
      <c r="O306" s="31">
        <f t="shared" si="60"/>
        <v>0</v>
      </c>
      <c r="P306" s="31">
        <f t="shared" si="61"/>
        <v>0</v>
      </c>
      <c r="Q306" s="31">
        <f t="shared" si="53"/>
        <v>0</v>
      </c>
      <c r="R306" s="24">
        <f t="shared" si="62"/>
        <v>0.5</v>
      </c>
      <c r="S306" s="24">
        <f>VLOOKUP(R306,LAI!$E$132:$F$282,2,FALSE)</f>
        <v>2.6069733117608935</v>
      </c>
      <c r="T306" s="32">
        <f t="shared" si="54"/>
        <v>0</v>
      </c>
    </row>
    <row r="307" spans="1:20" x14ac:dyDescent="0.35">
      <c r="A307" s="23">
        <f t="shared" si="63"/>
        <v>304</v>
      </c>
      <c r="B307" s="30">
        <f>IF(A307&lt;=Calculator!$B$9,'Growth rate'!B306,0)</f>
        <v>0</v>
      </c>
      <c r="C307" s="30">
        <f t="shared" si="55"/>
        <v>0</v>
      </c>
      <c r="D307" s="31">
        <f t="shared" si="56"/>
        <v>0</v>
      </c>
      <c r="E307" s="31">
        <f t="shared" si="57"/>
        <v>0</v>
      </c>
      <c r="F307" s="31">
        <f t="shared" si="51"/>
        <v>0</v>
      </c>
      <c r="G307" s="24">
        <f t="shared" si="58"/>
        <v>0.5</v>
      </c>
      <c r="H307" s="24">
        <f>VLOOKUP(G307,LAI!$E$132:$F$282,2,FALSE)</f>
        <v>2.6069733117608935</v>
      </c>
      <c r="I307" s="32">
        <f t="shared" si="52"/>
        <v>0</v>
      </c>
      <c r="J307" s="35"/>
      <c r="L307" s="23">
        <v>304</v>
      </c>
      <c r="M307" s="30">
        <f>IF(L307&lt;=Calculator!$F$9,'Growth rate'!J306,0)</f>
        <v>0</v>
      </c>
      <c r="N307" s="30">
        <f t="shared" si="59"/>
        <v>0</v>
      </c>
      <c r="O307" s="31">
        <f t="shared" si="60"/>
        <v>0</v>
      </c>
      <c r="P307" s="31">
        <f t="shared" si="61"/>
        <v>0</v>
      </c>
      <c r="Q307" s="31">
        <f t="shared" si="53"/>
        <v>0</v>
      </c>
      <c r="R307" s="24">
        <f t="shared" si="62"/>
        <v>0.5</v>
      </c>
      <c r="S307" s="24">
        <f>VLOOKUP(R307,LAI!$E$132:$F$282,2,FALSE)</f>
        <v>2.6069733117608935</v>
      </c>
      <c r="T307" s="32">
        <f t="shared" si="54"/>
        <v>0</v>
      </c>
    </row>
    <row r="308" spans="1:20" x14ac:dyDescent="0.35">
      <c r="A308" s="23">
        <f t="shared" si="63"/>
        <v>305</v>
      </c>
      <c r="B308" s="30">
        <f>IF(A308&lt;=Calculator!$B$9,'Growth rate'!B307,0)</f>
        <v>0</v>
      </c>
      <c r="C308" s="30">
        <f t="shared" si="55"/>
        <v>0</v>
      </c>
      <c r="D308" s="31">
        <f t="shared" si="56"/>
        <v>0</v>
      </c>
      <c r="E308" s="31">
        <f t="shared" si="57"/>
        <v>0</v>
      </c>
      <c r="F308" s="31">
        <f t="shared" si="51"/>
        <v>0</v>
      </c>
      <c r="G308" s="24">
        <f t="shared" si="58"/>
        <v>0.5</v>
      </c>
      <c r="H308" s="24">
        <f>VLOOKUP(G308,LAI!$E$132:$F$282,2,FALSE)</f>
        <v>2.6069733117608935</v>
      </c>
      <c r="I308" s="32">
        <f t="shared" si="52"/>
        <v>0</v>
      </c>
      <c r="J308" s="35"/>
      <c r="L308" s="23">
        <v>305</v>
      </c>
      <c r="M308" s="30">
        <f>IF(L308&lt;=Calculator!$F$9,'Growth rate'!J307,0)</f>
        <v>0</v>
      </c>
      <c r="N308" s="30">
        <f t="shared" si="59"/>
        <v>0</v>
      </c>
      <c r="O308" s="31">
        <f t="shared" si="60"/>
        <v>0</v>
      </c>
      <c r="P308" s="31">
        <f t="shared" si="61"/>
        <v>0</v>
      </c>
      <c r="Q308" s="31">
        <f t="shared" si="53"/>
        <v>0</v>
      </c>
      <c r="R308" s="24">
        <f t="shared" si="62"/>
        <v>0.5</v>
      </c>
      <c r="S308" s="24">
        <f>VLOOKUP(R308,LAI!$E$132:$F$282,2,FALSE)</f>
        <v>2.6069733117608935</v>
      </c>
      <c r="T308" s="32">
        <f t="shared" si="54"/>
        <v>0</v>
      </c>
    </row>
    <row r="309" spans="1:20" x14ac:dyDescent="0.35">
      <c r="A309" s="23">
        <f t="shared" si="63"/>
        <v>306</v>
      </c>
      <c r="B309" s="30">
        <f>IF(A309&lt;=Calculator!$B$9,'Growth rate'!B308,0)</f>
        <v>0</v>
      </c>
      <c r="C309" s="30">
        <f t="shared" si="55"/>
        <v>0</v>
      </c>
      <c r="D309" s="31">
        <f t="shared" si="56"/>
        <v>0</v>
      </c>
      <c r="E309" s="31">
        <f t="shared" si="57"/>
        <v>0</v>
      </c>
      <c r="F309" s="31">
        <f t="shared" si="51"/>
        <v>0</v>
      </c>
      <c r="G309" s="24">
        <f t="shared" si="58"/>
        <v>0.5</v>
      </c>
      <c r="H309" s="24">
        <f>VLOOKUP(G309,LAI!$E$132:$F$282,2,FALSE)</f>
        <v>2.6069733117608935</v>
      </c>
      <c r="I309" s="32">
        <f t="shared" si="52"/>
        <v>0</v>
      </c>
      <c r="J309" s="35"/>
      <c r="L309" s="23">
        <v>306</v>
      </c>
      <c r="M309" s="30">
        <f>IF(L309&lt;=Calculator!$F$9,'Growth rate'!J308,0)</f>
        <v>0</v>
      </c>
      <c r="N309" s="30">
        <f t="shared" si="59"/>
        <v>0</v>
      </c>
      <c r="O309" s="31">
        <f t="shared" si="60"/>
        <v>0</v>
      </c>
      <c r="P309" s="31">
        <f t="shared" si="61"/>
        <v>0</v>
      </c>
      <c r="Q309" s="31">
        <f t="shared" si="53"/>
        <v>0</v>
      </c>
      <c r="R309" s="24">
        <f t="shared" si="62"/>
        <v>0.5</v>
      </c>
      <c r="S309" s="24">
        <f>VLOOKUP(R309,LAI!$E$132:$F$282,2,FALSE)</f>
        <v>2.6069733117608935</v>
      </c>
      <c r="T309" s="32">
        <f t="shared" si="54"/>
        <v>0</v>
      </c>
    </row>
    <row r="310" spans="1:20" x14ac:dyDescent="0.35">
      <c r="A310" s="23">
        <f t="shared" si="63"/>
        <v>307</v>
      </c>
      <c r="B310" s="30">
        <f>IF(A310&lt;=Calculator!$B$9,'Growth rate'!B309,0)</f>
        <v>0</v>
      </c>
      <c r="C310" s="30">
        <f t="shared" si="55"/>
        <v>0</v>
      </c>
      <c r="D310" s="31">
        <f t="shared" si="56"/>
        <v>0</v>
      </c>
      <c r="E310" s="31">
        <f t="shared" si="57"/>
        <v>0</v>
      </c>
      <c r="F310" s="31">
        <f t="shared" si="51"/>
        <v>0</v>
      </c>
      <c r="G310" s="24">
        <f t="shared" si="58"/>
        <v>0.5</v>
      </c>
      <c r="H310" s="24">
        <f>VLOOKUP(G310,LAI!$E$132:$F$282,2,FALSE)</f>
        <v>2.6069733117608935</v>
      </c>
      <c r="I310" s="32">
        <f t="shared" si="52"/>
        <v>0</v>
      </c>
      <c r="J310" s="35"/>
      <c r="L310" s="23">
        <v>307</v>
      </c>
      <c r="M310" s="30">
        <f>IF(L310&lt;=Calculator!$F$9,'Growth rate'!J309,0)</f>
        <v>0</v>
      </c>
      <c r="N310" s="30">
        <f t="shared" si="59"/>
        <v>0</v>
      </c>
      <c r="O310" s="31">
        <f t="shared" si="60"/>
        <v>0</v>
      </c>
      <c r="P310" s="31">
        <f t="shared" si="61"/>
        <v>0</v>
      </c>
      <c r="Q310" s="31">
        <f t="shared" si="53"/>
        <v>0</v>
      </c>
      <c r="R310" s="24">
        <f t="shared" si="62"/>
        <v>0.5</v>
      </c>
      <c r="S310" s="24">
        <f>VLOOKUP(R310,LAI!$E$132:$F$282,2,FALSE)</f>
        <v>2.6069733117608935</v>
      </c>
      <c r="T310" s="32">
        <f t="shared" si="54"/>
        <v>0</v>
      </c>
    </row>
    <row r="311" spans="1:20" x14ac:dyDescent="0.35">
      <c r="A311" s="23">
        <f t="shared" si="63"/>
        <v>308</v>
      </c>
      <c r="B311" s="30">
        <f>IF(A311&lt;=Calculator!$B$9,'Growth rate'!B310,0)</f>
        <v>0</v>
      </c>
      <c r="C311" s="30">
        <f t="shared" si="55"/>
        <v>0</v>
      </c>
      <c r="D311" s="31">
        <f t="shared" si="56"/>
        <v>0</v>
      </c>
      <c r="E311" s="31">
        <f t="shared" si="57"/>
        <v>0</v>
      </c>
      <c r="F311" s="31">
        <f t="shared" si="51"/>
        <v>0</v>
      </c>
      <c r="G311" s="24">
        <f t="shared" si="58"/>
        <v>0.5</v>
      </c>
      <c r="H311" s="24">
        <f>VLOOKUP(G311,LAI!$E$132:$F$282,2,FALSE)</f>
        <v>2.6069733117608935</v>
      </c>
      <c r="I311" s="32">
        <f t="shared" si="52"/>
        <v>0</v>
      </c>
      <c r="J311" s="35"/>
      <c r="L311" s="23">
        <v>308</v>
      </c>
      <c r="M311" s="30">
        <f>IF(L311&lt;=Calculator!$F$9,'Growth rate'!J310,0)</f>
        <v>0</v>
      </c>
      <c r="N311" s="30">
        <f t="shared" si="59"/>
        <v>0</v>
      </c>
      <c r="O311" s="31">
        <f t="shared" si="60"/>
        <v>0</v>
      </c>
      <c r="P311" s="31">
        <f t="shared" si="61"/>
        <v>0</v>
      </c>
      <c r="Q311" s="31">
        <f t="shared" si="53"/>
        <v>0</v>
      </c>
      <c r="R311" s="24">
        <f t="shared" si="62"/>
        <v>0.5</v>
      </c>
      <c r="S311" s="24">
        <f>VLOOKUP(R311,LAI!$E$132:$F$282,2,FALSE)</f>
        <v>2.6069733117608935</v>
      </c>
      <c r="T311" s="32">
        <f t="shared" si="54"/>
        <v>0</v>
      </c>
    </row>
    <row r="312" spans="1:20" x14ac:dyDescent="0.35">
      <c r="A312" s="23">
        <f t="shared" si="63"/>
        <v>309</v>
      </c>
      <c r="B312" s="30">
        <f>IF(A312&lt;=Calculator!$B$9,'Growth rate'!B311,0)</f>
        <v>0</v>
      </c>
      <c r="C312" s="30">
        <f t="shared" si="55"/>
        <v>0</v>
      </c>
      <c r="D312" s="31">
        <f t="shared" si="56"/>
        <v>0</v>
      </c>
      <c r="E312" s="31">
        <f t="shared" si="57"/>
        <v>0</v>
      </c>
      <c r="F312" s="31">
        <f t="shared" si="51"/>
        <v>0</v>
      </c>
      <c r="G312" s="24">
        <f t="shared" si="58"/>
        <v>0.5</v>
      </c>
      <c r="H312" s="24">
        <f>VLOOKUP(G312,LAI!$E$132:$F$282,2,FALSE)</f>
        <v>2.6069733117608935</v>
      </c>
      <c r="I312" s="32">
        <f t="shared" si="52"/>
        <v>0</v>
      </c>
      <c r="J312" s="35"/>
      <c r="L312" s="23">
        <v>309</v>
      </c>
      <c r="M312" s="30">
        <f>IF(L312&lt;=Calculator!$F$9,'Growth rate'!J311,0)</f>
        <v>0</v>
      </c>
      <c r="N312" s="30">
        <f t="shared" si="59"/>
        <v>0</v>
      </c>
      <c r="O312" s="31">
        <f t="shared" si="60"/>
        <v>0</v>
      </c>
      <c r="P312" s="31">
        <f t="shared" si="61"/>
        <v>0</v>
      </c>
      <c r="Q312" s="31">
        <f t="shared" si="53"/>
        <v>0</v>
      </c>
      <c r="R312" s="24">
        <f t="shared" si="62"/>
        <v>0.5</v>
      </c>
      <c r="S312" s="24">
        <f>VLOOKUP(R312,LAI!$E$132:$F$282,2,FALSE)</f>
        <v>2.6069733117608935</v>
      </c>
      <c r="T312" s="32">
        <f t="shared" si="54"/>
        <v>0</v>
      </c>
    </row>
    <row r="313" spans="1:20" x14ac:dyDescent="0.35">
      <c r="A313" s="23">
        <f t="shared" si="63"/>
        <v>310</v>
      </c>
      <c r="B313" s="30">
        <f>IF(A313&lt;=Calculator!$B$9,'Growth rate'!B312,0)</f>
        <v>0</v>
      </c>
      <c r="C313" s="30">
        <f t="shared" si="55"/>
        <v>0</v>
      </c>
      <c r="D313" s="31">
        <f t="shared" si="56"/>
        <v>0</v>
      </c>
      <c r="E313" s="31">
        <f t="shared" si="57"/>
        <v>0</v>
      </c>
      <c r="F313" s="31">
        <f t="shared" si="51"/>
        <v>0</v>
      </c>
      <c r="G313" s="24">
        <f t="shared" si="58"/>
        <v>0.5</v>
      </c>
      <c r="H313" s="24">
        <f>VLOOKUP(G313,LAI!$E$132:$F$282,2,FALSE)</f>
        <v>2.6069733117608935</v>
      </c>
      <c r="I313" s="32">
        <f t="shared" si="52"/>
        <v>0</v>
      </c>
      <c r="J313" s="35"/>
      <c r="L313" s="23">
        <v>310</v>
      </c>
      <c r="M313" s="30">
        <f>IF(L313&lt;=Calculator!$F$9,'Growth rate'!J312,0)</f>
        <v>0</v>
      </c>
      <c r="N313" s="30">
        <f t="shared" si="59"/>
        <v>0</v>
      </c>
      <c r="O313" s="31">
        <f t="shared" si="60"/>
        <v>0</v>
      </c>
      <c r="P313" s="31">
        <f t="shared" si="61"/>
        <v>0</v>
      </c>
      <c r="Q313" s="31">
        <f t="shared" si="53"/>
        <v>0</v>
      </c>
      <c r="R313" s="24">
        <f t="shared" si="62"/>
        <v>0.5</v>
      </c>
      <c r="S313" s="24">
        <f>VLOOKUP(R313,LAI!$E$132:$F$282,2,FALSE)</f>
        <v>2.6069733117608935</v>
      </c>
      <c r="T313" s="32">
        <f t="shared" si="54"/>
        <v>0</v>
      </c>
    </row>
    <row r="314" spans="1:20" x14ac:dyDescent="0.35">
      <c r="A314" s="23">
        <f t="shared" si="63"/>
        <v>311</v>
      </c>
      <c r="B314" s="30">
        <f>IF(A314&lt;=Calculator!$B$9,'Growth rate'!B313,0)</f>
        <v>0</v>
      </c>
      <c r="C314" s="30">
        <f t="shared" si="55"/>
        <v>0</v>
      </c>
      <c r="D314" s="31">
        <f t="shared" si="56"/>
        <v>0</v>
      </c>
      <c r="E314" s="31">
        <f t="shared" si="57"/>
        <v>0</v>
      </c>
      <c r="F314" s="31">
        <f t="shared" si="51"/>
        <v>0</v>
      </c>
      <c r="G314" s="24">
        <f t="shared" si="58"/>
        <v>0.5</v>
      </c>
      <c r="H314" s="24">
        <f>VLOOKUP(G314,LAI!$E$132:$F$282,2,FALSE)</f>
        <v>2.6069733117608935</v>
      </c>
      <c r="I314" s="32">
        <f t="shared" si="52"/>
        <v>0</v>
      </c>
      <c r="J314" s="35"/>
      <c r="L314" s="23">
        <v>311</v>
      </c>
      <c r="M314" s="30">
        <f>IF(L314&lt;=Calculator!$F$9,'Growth rate'!J313,0)</f>
        <v>0</v>
      </c>
      <c r="N314" s="30">
        <f t="shared" si="59"/>
        <v>0</v>
      </c>
      <c r="O314" s="31">
        <f t="shared" si="60"/>
        <v>0</v>
      </c>
      <c r="P314" s="31">
        <f t="shared" si="61"/>
        <v>0</v>
      </c>
      <c r="Q314" s="31">
        <f t="shared" si="53"/>
        <v>0</v>
      </c>
      <c r="R314" s="24">
        <f t="shared" si="62"/>
        <v>0.5</v>
      </c>
      <c r="S314" s="24">
        <f>VLOOKUP(R314,LAI!$E$132:$F$282,2,FALSE)</f>
        <v>2.6069733117608935</v>
      </c>
      <c r="T314" s="32">
        <f t="shared" si="54"/>
        <v>0</v>
      </c>
    </row>
    <row r="315" spans="1:20" x14ac:dyDescent="0.35">
      <c r="A315" s="23">
        <f t="shared" si="63"/>
        <v>312</v>
      </c>
      <c r="B315" s="30">
        <f>IF(A315&lt;=Calculator!$B$9,'Growth rate'!B314,0)</f>
        <v>0</v>
      </c>
      <c r="C315" s="30">
        <f t="shared" si="55"/>
        <v>0</v>
      </c>
      <c r="D315" s="31">
        <f t="shared" si="56"/>
        <v>0</v>
      </c>
      <c r="E315" s="31">
        <f t="shared" si="57"/>
        <v>0</v>
      </c>
      <c r="F315" s="31">
        <f t="shared" si="51"/>
        <v>0</v>
      </c>
      <c r="G315" s="24">
        <f t="shared" si="58"/>
        <v>0.5</v>
      </c>
      <c r="H315" s="24">
        <f>VLOOKUP(G315,LAI!$E$132:$F$282,2,FALSE)</f>
        <v>2.6069733117608935</v>
      </c>
      <c r="I315" s="32">
        <f t="shared" si="52"/>
        <v>0</v>
      </c>
      <c r="J315" s="35"/>
      <c r="L315" s="23">
        <v>312</v>
      </c>
      <c r="M315" s="30">
        <f>IF(L315&lt;=Calculator!$F$9,'Growth rate'!J314,0)</f>
        <v>0</v>
      </c>
      <c r="N315" s="30">
        <f t="shared" si="59"/>
        <v>0</v>
      </c>
      <c r="O315" s="31">
        <f t="shared" si="60"/>
        <v>0</v>
      </c>
      <c r="P315" s="31">
        <f t="shared" si="61"/>
        <v>0</v>
      </c>
      <c r="Q315" s="31">
        <f t="shared" si="53"/>
        <v>0</v>
      </c>
      <c r="R315" s="24">
        <f t="shared" si="62"/>
        <v>0.5</v>
      </c>
      <c r="S315" s="24">
        <f>VLOOKUP(R315,LAI!$E$132:$F$282,2,FALSE)</f>
        <v>2.6069733117608935</v>
      </c>
      <c r="T315" s="32">
        <f t="shared" si="54"/>
        <v>0</v>
      </c>
    </row>
    <row r="316" spans="1:20" x14ac:dyDescent="0.35">
      <c r="A316" s="23">
        <f t="shared" si="63"/>
        <v>313</v>
      </c>
      <c r="B316" s="30">
        <f>IF(A316&lt;=Calculator!$B$9,'Growth rate'!B315,0)</f>
        <v>0</v>
      </c>
      <c r="C316" s="30">
        <f t="shared" si="55"/>
        <v>0</v>
      </c>
      <c r="D316" s="31">
        <f t="shared" si="56"/>
        <v>0</v>
      </c>
      <c r="E316" s="31">
        <f t="shared" si="57"/>
        <v>0</v>
      </c>
      <c r="F316" s="31">
        <f t="shared" si="51"/>
        <v>0</v>
      </c>
      <c r="G316" s="24">
        <f t="shared" si="58"/>
        <v>0.5</v>
      </c>
      <c r="H316" s="24">
        <f>VLOOKUP(G316,LAI!$E$132:$F$282,2,FALSE)</f>
        <v>2.6069733117608935</v>
      </c>
      <c r="I316" s="32">
        <f t="shared" si="52"/>
        <v>0</v>
      </c>
      <c r="J316" s="35"/>
      <c r="L316" s="23">
        <v>313</v>
      </c>
      <c r="M316" s="30">
        <f>IF(L316&lt;=Calculator!$F$9,'Growth rate'!J315,0)</f>
        <v>0</v>
      </c>
      <c r="N316" s="30">
        <f t="shared" si="59"/>
        <v>0</v>
      </c>
      <c r="O316" s="31">
        <f t="shared" si="60"/>
        <v>0</v>
      </c>
      <c r="P316" s="31">
        <f t="shared" si="61"/>
        <v>0</v>
      </c>
      <c r="Q316" s="31">
        <f t="shared" si="53"/>
        <v>0</v>
      </c>
      <c r="R316" s="24">
        <f t="shared" si="62"/>
        <v>0.5</v>
      </c>
      <c r="S316" s="24">
        <f>VLOOKUP(R316,LAI!$E$132:$F$282,2,FALSE)</f>
        <v>2.6069733117608935</v>
      </c>
      <c r="T316" s="32">
        <f t="shared" si="54"/>
        <v>0</v>
      </c>
    </row>
    <row r="317" spans="1:20" x14ac:dyDescent="0.35">
      <c r="A317" s="23">
        <f t="shared" si="63"/>
        <v>314</v>
      </c>
      <c r="B317" s="30">
        <f>IF(A317&lt;=Calculator!$B$9,'Growth rate'!B316,0)</f>
        <v>0</v>
      </c>
      <c r="C317" s="30">
        <f t="shared" si="55"/>
        <v>0</v>
      </c>
      <c r="D317" s="31">
        <f t="shared" si="56"/>
        <v>0</v>
      </c>
      <c r="E317" s="31">
        <f t="shared" si="57"/>
        <v>0</v>
      </c>
      <c r="F317" s="31">
        <f t="shared" si="51"/>
        <v>0</v>
      </c>
      <c r="G317" s="24">
        <f t="shared" si="58"/>
        <v>0.5</v>
      </c>
      <c r="H317" s="24">
        <f>VLOOKUP(G317,LAI!$E$132:$F$282,2,FALSE)</f>
        <v>2.6069733117608935</v>
      </c>
      <c r="I317" s="32">
        <f t="shared" si="52"/>
        <v>0</v>
      </c>
      <c r="J317" s="35"/>
      <c r="L317" s="23">
        <v>314</v>
      </c>
      <c r="M317" s="30">
        <f>IF(L317&lt;=Calculator!$F$9,'Growth rate'!J316,0)</f>
        <v>0</v>
      </c>
      <c r="N317" s="30">
        <f t="shared" si="59"/>
        <v>0</v>
      </c>
      <c r="O317" s="31">
        <f t="shared" si="60"/>
        <v>0</v>
      </c>
      <c r="P317" s="31">
        <f t="shared" si="61"/>
        <v>0</v>
      </c>
      <c r="Q317" s="31">
        <f t="shared" si="53"/>
        <v>0</v>
      </c>
      <c r="R317" s="24">
        <f t="shared" si="62"/>
        <v>0.5</v>
      </c>
      <c r="S317" s="24">
        <f>VLOOKUP(R317,LAI!$E$132:$F$282,2,FALSE)</f>
        <v>2.6069733117608935</v>
      </c>
      <c r="T317" s="32">
        <f t="shared" si="54"/>
        <v>0</v>
      </c>
    </row>
    <row r="318" spans="1:20" x14ac:dyDescent="0.35">
      <c r="A318" s="23">
        <f t="shared" si="63"/>
        <v>315</v>
      </c>
      <c r="B318" s="30">
        <f>IF(A318&lt;=Calculator!$B$9,'Growth rate'!B317,0)</f>
        <v>0</v>
      </c>
      <c r="C318" s="30">
        <f t="shared" si="55"/>
        <v>0</v>
      </c>
      <c r="D318" s="31">
        <f t="shared" si="56"/>
        <v>0</v>
      </c>
      <c r="E318" s="31">
        <f t="shared" si="57"/>
        <v>0</v>
      </c>
      <c r="F318" s="31">
        <f t="shared" si="51"/>
        <v>0</v>
      </c>
      <c r="G318" s="24">
        <f t="shared" si="58"/>
        <v>0.5</v>
      </c>
      <c r="H318" s="24">
        <f>VLOOKUP(G318,LAI!$E$132:$F$282,2,FALSE)</f>
        <v>2.6069733117608935</v>
      </c>
      <c r="I318" s="32">
        <f t="shared" si="52"/>
        <v>0</v>
      </c>
      <c r="J318" s="35"/>
      <c r="L318" s="23">
        <v>315</v>
      </c>
      <c r="M318" s="30">
        <f>IF(L318&lt;=Calculator!$F$9,'Growth rate'!J317,0)</f>
        <v>0</v>
      </c>
      <c r="N318" s="30">
        <f t="shared" si="59"/>
        <v>0</v>
      </c>
      <c r="O318" s="31">
        <f t="shared" si="60"/>
        <v>0</v>
      </c>
      <c r="P318" s="31">
        <f t="shared" si="61"/>
        <v>0</v>
      </c>
      <c r="Q318" s="31">
        <f t="shared" si="53"/>
        <v>0</v>
      </c>
      <c r="R318" s="24">
        <f t="shared" si="62"/>
        <v>0.5</v>
      </c>
      <c r="S318" s="24">
        <f>VLOOKUP(R318,LAI!$E$132:$F$282,2,FALSE)</f>
        <v>2.6069733117608935</v>
      </c>
      <c r="T318" s="32">
        <f t="shared" si="54"/>
        <v>0</v>
      </c>
    </row>
    <row r="319" spans="1:20" x14ac:dyDescent="0.35">
      <c r="A319" s="23">
        <f t="shared" si="63"/>
        <v>316</v>
      </c>
      <c r="B319" s="30">
        <f>IF(A319&lt;=Calculator!$B$9,'Growth rate'!B318,0)</f>
        <v>0</v>
      </c>
      <c r="C319" s="30">
        <f t="shared" si="55"/>
        <v>0</v>
      </c>
      <c r="D319" s="31">
        <f t="shared" si="56"/>
        <v>0</v>
      </c>
      <c r="E319" s="31">
        <f t="shared" si="57"/>
        <v>0</v>
      </c>
      <c r="F319" s="31">
        <f t="shared" si="51"/>
        <v>0</v>
      </c>
      <c r="G319" s="24">
        <f t="shared" si="58"/>
        <v>0.5</v>
      </c>
      <c r="H319" s="24">
        <f>VLOOKUP(G319,LAI!$E$132:$F$282,2,FALSE)</f>
        <v>2.6069733117608935</v>
      </c>
      <c r="I319" s="32">
        <f t="shared" si="52"/>
        <v>0</v>
      </c>
      <c r="J319" s="35"/>
      <c r="L319" s="23">
        <v>316</v>
      </c>
      <c r="M319" s="30">
        <f>IF(L319&lt;=Calculator!$F$9,'Growth rate'!J318,0)</f>
        <v>0</v>
      </c>
      <c r="N319" s="30">
        <f t="shared" si="59"/>
        <v>0</v>
      </c>
      <c r="O319" s="31">
        <f t="shared" si="60"/>
        <v>0</v>
      </c>
      <c r="P319" s="31">
        <f t="shared" si="61"/>
        <v>0</v>
      </c>
      <c r="Q319" s="31">
        <f t="shared" si="53"/>
        <v>0</v>
      </c>
      <c r="R319" s="24">
        <f t="shared" si="62"/>
        <v>0.5</v>
      </c>
      <c r="S319" s="24">
        <f>VLOOKUP(R319,LAI!$E$132:$F$282,2,FALSE)</f>
        <v>2.6069733117608935</v>
      </c>
      <c r="T319" s="32">
        <f t="shared" si="54"/>
        <v>0</v>
      </c>
    </row>
    <row r="320" spans="1:20" x14ac:dyDescent="0.35">
      <c r="A320" s="23">
        <f t="shared" si="63"/>
        <v>317</v>
      </c>
      <c r="B320" s="30">
        <f>IF(A320&lt;=Calculator!$B$9,'Growth rate'!B319,0)</f>
        <v>0</v>
      </c>
      <c r="C320" s="30">
        <f t="shared" si="55"/>
        <v>0</v>
      </c>
      <c r="D320" s="31">
        <f t="shared" si="56"/>
        <v>0</v>
      </c>
      <c r="E320" s="31">
        <f t="shared" si="57"/>
        <v>0</v>
      </c>
      <c r="F320" s="31">
        <f t="shared" si="51"/>
        <v>0</v>
      </c>
      <c r="G320" s="24">
        <f t="shared" si="58"/>
        <v>0.5</v>
      </c>
      <c r="H320" s="24">
        <f>VLOOKUP(G320,LAI!$E$132:$F$282,2,FALSE)</f>
        <v>2.6069733117608935</v>
      </c>
      <c r="I320" s="32">
        <f t="shared" si="52"/>
        <v>0</v>
      </c>
      <c r="J320" s="35"/>
      <c r="L320" s="23">
        <v>317</v>
      </c>
      <c r="M320" s="30">
        <f>IF(L320&lt;=Calculator!$F$9,'Growth rate'!J319,0)</f>
        <v>0</v>
      </c>
      <c r="N320" s="30">
        <f t="shared" si="59"/>
        <v>0</v>
      </c>
      <c r="O320" s="31">
        <f t="shared" si="60"/>
        <v>0</v>
      </c>
      <c r="P320" s="31">
        <f t="shared" si="61"/>
        <v>0</v>
      </c>
      <c r="Q320" s="31">
        <f t="shared" si="53"/>
        <v>0</v>
      </c>
      <c r="R320" s="24">
        <f t="shared" si="62"/>
        <v>0.5</v>
      </c>
      <c r="S320" s="24">
        <f>VLOOKUP(R320,LAI!$E$132:$F$282,2,FALSE)</f>
        <v>2.6069733117608935</v>
      </c>
      <c r="T320" s="32">
        <f t="shared" si="54"/>
        <v>0</v>
      </c>
    </row>
    <row r="321" spans="1:20" x14ac:dyDescent="0.35">
      <c r="A321" s="23">
        <f t="shared" si="63"/>
        <v>318</v>
      </c>
      <c r="B321" s="30">
        <f>IF(A321&lt;=Calculator!$B$9,'Growth rate'!B320,0)</f>
        <v>0</v>
      </c>
      <c r="C321" s="30">
        <f t="shared" si="55"/>
        <v>0</v>
      </c>
      <c r="D321" s="31">
        <f t="shared" si="56"/>
        <v>0</v>
      </c>
      <c r="E321" s="31">
        <f t="shared" si="57"/>
        <v>0</v>
      </c>
      <c r="F321" s="31">
        <f t="shared" si="51"/>
        <v>0</v>
      </c>
      <c r="G321" s="24">
        <f t="shared" si="58"/>
        <v>0.5</v>
      </c>
      <c r="H321" s="24">
        <f>VLOOKUP(G321,LAI!$E$132:$F$282,2,FALSE)</f>
        <v>2.6069733117608935</v>
      </c>
      <c r="I321" s="32">
        <f t="shared" si="52"/>
        <v>0</v>
      </c>
      <c r="J321" s="35"/>
      <c r="L321" s="23">
        <v>318</v>
      </c>
      <c r="M321" s="30">
        <f>IF(L321&lt;=Calculator!$F$9,'Growth rate'!J320,0)</f>
        <v>0</v>
      </c>
      <c r="N321" s="30">
        <f t="shared" si="59"/>
        <v>0</v>
      </c>
      <c r="O321" s="31">
        <f t="shared" si="60"/>
        <v>0</v>
      </c>
      <c r="P321" s="31">
        <f t="shared" si="61"/>
        <v>0</v>
      </c>
      <c r="Q321" s="31">
        <f t="shared" si="53"/>
        <v>0</v>
      </c>
      <c r="R321" s="24">
        <f t="shared" si="62"/>
        <v>0.5</v>
      </c>
      <c r="S321" s="24">
        <f>VLOOKUP(R321,LAI!$E$132:$F$282,2,FALSE)</f>
        <v>2.6069733117608935</v>
      </c>
      <c r="T321" s="32">
        <f t="shared" si="54"/>
        <v>0</v>
      </c>
    </row>
    <row r="322" spans="1:20" x14ac:dyDescent="0.35">
      <c r="A322" s="23">
        <f t="shared" si="63"/>
        <v>319</v>
      </c>
      <c r="B322" s="30">
        <f>IF(A322&lt;=Calculator!$B$9,'Growth rate'!B321,0)</f>
        <v>0</v>
      </c>
      <c r="C322" s="30">
        <f t="shared" si="55"/>
        <v>0</v>
      </c>
      <c r="D322" s="31">
        <f t="shared" si="56"/>
        <v>0</v>
      </c>
      <c r="E322" s="31">
        <f t="shared" si="57"/>
        <v>0</v>
      </c>
      <c r="F322" s="31">
        <f t="shared" si="51"/>
        <v>0</v>
      </c>
      <c r="G322" s="24">
        <f t="shared" si="58"/>
        <v>0.5</v>
      </c>
      <c r="H322" s="24">
        <f>VLOOKUP(G322,LAI!$E$132:$F$282,2,FALSE)</f>
        <v>2.6069733117608935</v>
      </c>
      <c r="I322" s="32">
        <f t="shared" si="52"/>
        <v>0</v>
      </c>
      <c r="J322" s="35"/>
      <c r="L322" s="23">
        <v>319</v>
      </c>
      <c r="M322" s="30">
        <f>IF(L322&lt;=Calculator!$F$9,'Growth rate'!J321,0)</f>
        <v>0</v>
      </c>
      <c r="N322" s="30">
        <f t="shared" si="59"/>
        <v>0</v>
      </c>
      <c r="O322" s="31">
        <f t="shared" si="60"/>
        <v>0</v>
      </c>
      <c r="P322" s="31">
        <f t="shared" si="61"/>
        <v>0</v>
      </c>
      <c r="Q322" s="31">
        <f t="shared" si="53"/>
        <v>0</v>
      </c>
      <c r="R322" s="24">
        <f t="shared" si="62"/>
        <v>0.5</v>
      </c>
      <c r="S322" s="24">
        <f>VLOOKUP(R322,LAI!$E$132:$F$282,2,FALSE)</f>
        <v>2.6069733117608935</v>
      </c>
      <c r="T322" s="32">
        <f t="shared" si="54"/>
        <v>0</v>
      </c>
    </row>
    <row r="323" spans="1:20" x14ac:dyDescent="0.35">
      <c r="A323" s="23">
        <f t="shared" si="63"/>
        <v>320</v>
      </c>
      <c r="B323" s="30">
        <f>IF(A323&lt;=Calculator!$B$9,'Growth rate'!B322,0)</f>
        <v>0</v>
      </c>
      <c r="C323" s="30">
        <f t="shared" si="55"/>
        <v>0</v>
      </c>
      <c r="D323" s="31">
        <f t="shared" si="56"/>
        <v>0</v>
      </c>
      <c r="E323" s="31">
        <f t="shared" si="57"/>
        <v>0</v>
      </c>
      <c r="F323" s="31">
        <f t="shared" si="51"/>
        <v>0</v>
      </c>
      <c r="G323" s="24">
        <f t="shared" si="58"/>
        <v>0.5</v>
      </c>
      <c r="H323" s="24">
        <f>VLOOKUP(G323,LAI!$E$132:$F$282,2,FALSE)</f>
        <v>2.6069733117608935</v>
      </c>
      <c r="I323" s="32">
        <f t="shared" si="52"/>
        <v>0</v>
      </c>
      <c r="J323" s="35"/>
      <c r="L323" s="23">
        <v>320</v>
      </c>
      <c r="M323" s="30">
        <f>IF(L323&lt;=Calculator!$F$9,'Growth rate'!J322,0)</f>
        <v>0</v>
      </c>
      <c r="N323" s="30">
        <f t="shared" si="59"/>
        <v>0</v>
      </c>
      <c r="O323" s="31">
        <f t="shared" si="60"/>
        <v>0</v>
      </c>
      <c r="P323" s="31">
        <f t="shared" si="61"/>
        <v>0</v>
      </c>
      <c r="Q323" s="31">
        <f t="shared" si="53"/>
        <v>0</v>
      </c>
      <c r="R323" s="24">
        <f t="shared" si="62"/>
        <v>0.5</v>
      </c>
      <c r="S323" s="24">
        <f>VLOOKUP(R323,LAI!$E$132:$F$282,2,FALSE)</f>
        <v>2.6069733117608935</v>
      </c>
      <c r="T323" s="32">
        <f t="shared" si="54"/>
        <v>0</v>
      </c>
    </row>
    <row r="324" spans="1:20" x14ac:dyDescent="0.35">
      <c r="A324" s="23">
        <f t="shared" si="63"/>
        <v>321</v>
      </c>
      <c r="B324" s="30">
        <f>IF(A324&lt;=Calculator!$B$9,'Growth rate'!B323,0)</f>
        <v>0</v>
      </c>
      <c r="C324" s="30">
        <f t="shared" si="55"/>
        <v>0</v>
      </c>
      <c r="D324" s="31">
        <f t="shared" si="56"/>
        <v>0</v>
      </c>
      <c r="E324" s="31">
        <f t="shared" si="57"/>
        <v>0</v>
      </c>
      <c r="F324" s="31">
        <f t="shared" ref="F324:F387" si="64">IF(D324&gt;0,IF(E324&gt;0,D324/E324,0),0)</f>
        <v>0</v>
      </c>
      <c r="G324" s="24">
        <f t="shared" si="58"/>
        <v>0.5</v>
      </c>
      <c r="H324" s="24">
        <f>VLOOKUP(G324,LAI!$E$132:$F$282,2,FALSE)</f>
        <v>2.6069733117608935</v>
      </c>
      <c r="I324" s="32">
        <f t="shared" ref="I324:I387" si="65">(((E324/2)^2)*PI())*H324</f>
        <v>0</v>
      </c>
      <c r="J324" s="35"/>
      <c r="L324" s="23">
        <v>321</v>
      </c>
      <c r="M324" s="30">
        <f>IF(L324&lt;=Calculator!$F$9,'Growth rate'!J323,0)</f>
        <v>0</v>
      </c>
      <c r="N324" s="30">
        <f t="shared" si="59"/>
        <v>0</v>
      </c>
      <c r="O324" s="31">
        <f t="shared" si="60"/>
        <v>0</v>
      </c>
      <c r="P324" s="31">
        <f t="shared" si="61"/>
        <v>0</v>
      </c>
      <c r="Q324" s="31">
        <f t="shared" ref="Q324:Q387" si="66">IF(O324&gt;0,IF(P324&gt;0,O324/P324,0),0)</f>
        <v>0</v>
      </c>
      <c r="R324" s="24">
        <f t="shared" si="62"/>
        <v>0.5</v>
      </c>
      <c r="S324" s="24">
        <f>VLOOKUP(R324,LAI!$E$132:$F$282,2,FALSE)</f>
        <v>2.6069733117608935</v>
      </c>
      <c r="T324" s="32">
        <f t="shared" ref="T324:T387" si="67">(((P324/2)^2)*PI())*S324</f>
        <v>0</v>
      </c>
    </row>
    <row r="325" spans="1:20" x14ac:dyDescent="0.35">
      <c r="A325" s="23">
        <f t="shared" si="63"/>
        <v>322</v>
      </c>
      <c r="B325" s="30">
        <f>IF(A325&lt;=Calculator!$B$9,'Growth rate'!B324,0)</f>
        <v>0</v>
      </c>
      <c r="C325" s="30">
        <f t="shared" ref="C325:C388" si="68">IF(B325&lt;=45,B325,45)</f>
        <v>0</v>
      </c>
      <c r="D325" s="31">
        <f t="shared" ref="D325:D388" si="69">IF(C325&gt;0,EXP(1.6125 + (LN(C325) * 0.6897)),0)</f>
        <v>0</v>
      </c>
      <c r="E325" s="31">
        <f t="shared" ref="E325:E388" si="70">IF(C325&gt;0,3.9088+(C325*2.6747)+(C325^2*-0.0329),0)</f>
        <v>0</v>
      </c>
      <c r="F325" s="31">
        <f t="shared" si="64"/>
        <v>0</v>
      </c>
      <c r="G325" s="24">
        <f t="shared" ref="G325:G388" si="71">IF(F325&gt;2,2, IF(F325&lt;0.5,0.5,ROUND(F325,2)))</f>
        <v>0.5</v>
      </c>
      <c r="H325" s="24">
        <f>VLOOKUP(G325,LAI!$E$132:$F$282,2,FALSE)</f>
        <v>2.6069733117608935</v>
      </c>
      <c r="I325" s="32">
        <f t="shared" si="65"/>
        <v>0</v>
      </c>
      <c r="J325" s="35"/>
      <c r="L325" s="23">
        <v>322</v>
      </c>
      <c r="M325" s="30">
        <f>IF(L325&lt;=Calculator!$F$9,'Growth rate'!J324,0)</f>
        <v>0</v>
      </c>
      <c r="N325" s="30">
        <f t="shared" ref="N325:N388" si="72">IF(M325&lt;=45,M325,45)</f>
        <v>0</v>
      </c>
      <c r="O325" s="31">
        <f t="shared" ref="O325:O388" si="73">IF(N325&gt;0,EXP(1.6125 + (LN(N325) * 0.6897)),0)</f>
        <v>0</v>
      </c>
      <c r="P325" s="31">
        <f t="shared" ref="P325:P388" si="74">IF(N325&gt;0,3.9088+(N325*2.6747)+(N325^2*-0.0329),0)</f>
        <v>0</v>
      </c>
      <c r="Q325" s="31">
        <f t="shared" si="66"/>
        <v>0</v>
      </c>
      <c r="R325" s="24">
        <f t="shared" ref="R325:R388" si="75">IF(Q325&gt;2,2, IF(Q325&lt;0.5,0.5,ROUND(Q325,2)))</f>
        <v>0.5</v>
      </c>
      <c r="S325" s="24">
        <f>VLOOKUP(R325,LAI!$E$132:$F$282,2,FALSE)</f>
        <v>2.6069733117608935</v>
      </c>
      <c r="T325" s="32">
        <f t="shared" si="67"/>
        <v>0</v>
      </c>
    </row>
    <row r="326" spans="1:20" x14ac:dyDescent="0.35">
      <c r="A326" s="23">
        <f t="shared" si="63"/>
        <v>323</v>
      </c>
      <c r="B326" s="30">
        <f>IF(A326&lt;=Calculator!$B$9,'Growth rate'!B325,0)</f>
        <v>0</v>
      </c>
      <c r="C326" s="30">
        <f t="shared" si="68"/>
        <v>0</v>
      </c>
      <c r="D326" s="31">
        <f t="shared" si="69"/>
        <v>0</v>
      </c>
      <c r="E326" s="31">
        <f t="shared" si="70"/>
        <v>0</v>
      </c>
      <c r="F326" s="31">
        <f t="shared" si="64"/>
        <v>0</v>
      </c>
      <c r="G326" s="24">
        <f t="shared" si="71"/>
        <v>0.5</v>
      </c>
      <c r="H326" s="24">
        <f>VLOOKUP(G326,LAI!$E$132:$F$282,2,FALSE)</f>
        <v>2.6069733117608935</v>
      </c>
      <c r="I326" s="32">
        <f t="shared" si="65"/>
        <v>0</v>
      </c>
      <c r="J326" s="35"/>
      <c r="L326" s="23">
        <v>323</v>
      </c>
      <c r="M326" s="30">
        <f>IF(L326&lt;=Calculator!$F$9,'Growth rate'!J325,0)</f>
        <v>0</v>
      </c>
      <c r="N326" s="30">
        <f t="shared" si="72"/>
        <v>0</v>
      </c>
      <c r="O326" s="31">
        <f t="shared" si="73"/>
        <v>0</v>
      </c>
      <c r="P326" s="31">
        <f t="shared" si="74"/>
        <v>0</v>
      </c>
      <c r="Q326" s="31">
        <f t="shared" si="66"/>
        <v>0</v>
      </c>
      <c r="R326" s="24">
        <f t="shared" si="75"/>
        <v>0.5</v>
      </c>
      <c r="S326" s="24">
        <f>VLOOKUP(R326,LAI!$E$132:$F$282,2,FALSE)</f>
        <v>2.6069733117608935</v>
      </c>
      <c r="T326" s="32">
        <f t="shared" si="67"/>
        <v>0</v>
      </c>
    </row>
    <row r="327" spans="1:20" x14ac:dyDescent="0.35">
      <c r="A327" s="23">
        <f t="shared" si="63"/>
        <v>324</v>
      </c>
      <c r="B327" s="30">
        <f>IF(A327&lt;=Calculator!$B$9,'Growth rate'!B326,0)</f>
        <v>0</v>
      </c>
      <c r="C327" s="30">
        <f t="shared" si="68"/>
        <v>0</v>
      </c>
      <c r="D327" s="31">
        <f t="shared" si="69"/>
        <v>0</v>
      </c>
      <c r="E327" s="31">
        <f t="shared" si="70"/>
        <v>0</v>
      </c>
      <c r="F327" s="31">
        <f t="shared" si="64"/>
        <v>0</v>
      </c>
      <c r="G327" s="24">
        <f t="shared" si="71"/>
        <v>0.5</v>
      </c>
      <c r="H327" s="24">
        <f>VLOOKUP(G327,LAI!$E$132:$F$282,2,FALSE)</f>
        <v>2.6069733117608935</v>
      </c>
      <c r="I327" s="32">
        <f t="shared" si="65"/>
        <v>0</v>
      </c>
      <c r="J327" s="35"/>
      <c r="L327" s="23">
        <v>324</v>
      </c>
      <c r="M327" s="30">
        <f>IF(L327&lt;=Calculator!$F$9,'Growth rate'!J326,0)</f>
        <v>0</v>
      </c>
      <c r="N327" s="30">
        <f t="shared" si="72"/>
        <v>0</v>
      </c>
      <c r="O327" s="31">
        <f t="shared" si="73"/>
        <v>0</v>
      </c>
      <c r="P327" s="31">
        <f t="shared" si="74"/>
        <v>0</v>
      </c>
      <c r="Q327" s="31">
        <f t="shared" si="66"/>
        <v>0</v>
      </c>
      <c r="R327" s="24">
        <f t="shared" si="75"/>
        <v>0.5</v>
      </c>
      <c r="S327" s="24">
        <f>VLOOKUP(R327,LAI!$E$132:$F$282,2,FALSE)</f>
        <v>2.6069733117608935</v>
      </c>
      <c r="T327" s="32">
        <f t="shared" si="67"/>
        <v>0</v>
      </c>
    </row>
    <row r="328" spans="1:20" x14ac:dyDescent="0.35">
      <c r="A328" s="23">
        <f t="shared" si="63"/>
        <v>325</v>
      </c>
      <c r="B328" s="30">
        <f>IF(A328&lt;=Calculator!$B$9,'Growth rate'!B327,0)</f>
        <v>0</v>
      </c>
      <c r="C328" s="30">
        <f t="shared" si="68"/>
        <v>0</v>
      </c>
      <c r="D328" s="31">
        <f t="shared" si="69"/>
        <v>0</v>
      </c>
      <c r="E328" s="31">
        <f t="shared" si="70"/>
        <v>0</v>
      </c>
      <c r="F328" s="31">
        <f t="shared" si="64"/>
        <v>0</v>
      </c>
      <c r="G328" s="24">
        <f t="shared" si="71"/>
        <v>0.5</v>
      </c>
      <c r="H328" s="24">
        <f>VLOOKUP(G328,LAI!$E$132:$F$282,2,FALSE)</f>
        <v>2.6069733117608935</v>
      </c>
      <c r="I328" s="32">
        <f t="shared" si="65"/>
        <v>0</v>
      </c>
      <c r="J328" s="35"/>
      <c r="L328" s="23">
        <v>325</v>
      </c>
      <c r="M328" s="30">
        <f>IF(L328&lt;=Calculator!$F$9,'Growth rate'!J327,0)</f>
        <v>0</v>
      </c>
      <c r="N328" s="30">
        <f t="shared" si="72"/>
        <v>0</v>
      </c>
      <c r="O328" s="31">
        <f t="shared" si="73"/>
        <v>0</v>
      </c>
      <c r="P328" s="31">
        <f t="shared" si="74"/>
        <v>0</v>
      </c>
      <c r="Q328" s="31">
        <f t="shared" si="66"/>
        <v>0</v>
      </c>
      <c r="R328" s="24">
        <f t="shared" si="75"/>
        <v>0.5</v>
      </c>
      <c r="S328" s="24">
        <f>VLOOKUP(R328,LAI!$E$132:$F$282,2,FALSE)</f>
        <v>2.6069733117608935</v>
      </c>
      <c r="T328" s="32">
        <f t="shared" si="67"/>
        <v>0</v>
      </c>
    </row>
    <row r="329" spans="1:20" x14ac:dyDescent="0.35">
      <c r="A329" s="23">
        <f t="shared" si="63"/>
        <v>326</v>
      </c>
      <c r="B329" s="30">
        <f>IF(A329&lt;=Calculator!$B$9,'Growth rate'!B328,0)</f>
        <v>0</v>
      </c>
      <c r="C329" s="30">
        <f t="shared" si="68"/>
        <v>0</v>
      </c>
      <c r="D329" s="31">
        <f t="shared" si="69"/>
        <v>0</v>
      </c>
      <c r="E329" s="31">
        <f t="shared" si="70"/>
        <v>0</v>
      </c>
      <c r="F329" s="31">
        <f t="shared" si="64"/>
        <v>0</v>
      </c>
      <c r="G329" s="24">
        <f t="shared" si="71"/>
        <v>0.5</v>
      </c>
      <c r="H329" s="24">
        <f>VLOOKUP(G329,LAI!$E$132:$F$282,2,FALSE)</f>
        <v>2.6069733117608935</v>
      </c>
      <c r="I329" s="32">
        <f t="shared" si="65"/>
        <v>0</v>
      </c>
      <c r="J329" s="35"/>
      <c r="L329" s="23">
        <v>326</v>
      </c>
      <c r="M329" s="30">
        <f>IF(L329&lt;=Calculator!$F$9,'Growth rate'!J328,0)</f>
        <v>0</v>
      </c>
      <c r="N329" s="30">
        <f t="shared" si="72"/>
        <v>0</v>
      </c>
      <c r="O329" s="31">
        <f t="shared" si="73"/>
        <v>0</v>
      </c>
      <c r="P329" s="31">
        <f t="shared" si="74"/>
        <v>0</v>
      </c>
      <c r="Q329" s="31">
        <f t="shared" si="66"/>
        <v>0</v>
      </c>
      <c r="R329" s="24">
        <f t="shared" si="75"/>
        <v>0.5</v>
      </c>
      <c r="S329" s="24">
        <f>VLOOKUP(R329,LAI!$E$132:$F$282,2,FALSE)</f>
        <v>2.6069733117608935</v>
      </c>
      <c r="T329" s="32">
        <f t="shared" si="67"/>
        <v>0</v>
      </c>
    </row>
    <row r="330" spans="1:20" x14ac:dyDescent="0.35">
      <c r="A330" s="23">
        <f t="shared" si="63"/>
        <v>327</v>
      </c>
      <c r="B330" s="30">
        <f>IF(A330&lt;=Calculator!$B$9,'Growth rate'!B329,0)</f>
        <v>0</v>
      </c>
      <c r="C330" s="30">
        <f t="shared" si="68"/>
        <v>0</v>
      </c>
      <c r="D330" s="31">
        <f t="shared" si="69"/>
        <v>0</v>
      </c>
      <c r="E330" s="31">
        <f t="shared" si="70"/>
        <v>0</v>
      </c>
      <c r="F330" s="31">
        <f t="shared" si="64"/>
        <v>0</v>
      </c>
      <c r="G330" s="24">
        <f t="shared" si="71"/>
        <v>0.5</v>
      </c>
      <c r="H330" s="24">
        <f>VLOOKUP(G330,LAI!$E$132:$F$282,2,FALSE)</f>
        <v>2.6069733117608935</v>
      </c>
      <c r="I330" s="32">
        <f t="shared" si="65"/>
        <v>0</v>
      </c>
      <c r="J330" s="35"/>
      <c r="L330" s="23">
        <v>327</v>
      </c>
      <c r="M330" s="30">
        <f>IF(L330&lt;=Calculator!$F$9,'Growth rate'!J329,0)</f>
        <v>0</v>
      </c>
      <c r="N330" s="30">
        <f t="shared" si="72"/>
        <v>0</v>
      </c>
      <c r="O330" s="31">
        <f t="shared" si="73"/>
        <v>0</v>
      </c>
      <c r="P330" s="31">
        <f t="shared" si="74"/>
        <v>0</v>
      </c>
      <c r="Q330" s="31">
        <f t="shared" si="66"/>
        <v>0</v>
      </c>
      <c r="R330" s="24">
        <f t="shared" si="75"/>
        <v>0.5</v>
      </c>
      <c r="S330" s="24">
        <f>VLOOKUP(R330,LAI!$E$132:$F$282,2,FALSE)</f>
        <v>2.6069733117608935</v>
      </c>
      <c r="T330" s="32">
        <f t="shared" si="67"/>
        <v>0</v>
      </c>
    </row>
    <row r="331" spans="1:20" x14ac:dyDescent="0.35">
      <c r="A331" s="23">
        <f t="shared" si="63"/>
        <v>328</v>
      </c>
      <c r="B331" s="30">
        <f>IF(A331&lt;=Calculator!$B$9,'Growth rate'!B330,0)</f>
        <v>0</v>
      </c>
      <c r="C331" s="30">
        <f t="shared" si="68"/>
        <v>0</v>
      </c>
      <c r="D331" s="31">
        <f t="shared" si="69"/>
        <v>0</v>
      </c>
      <c r="E331" s="31">
        <f t="shared" si="70"/>
        <v>0</v>
      </c>
      <c r="F331" s="31">
        <f t="shared" si="64"/>
        <v>0</v>
      </c>
      <c r="G331" s="24">
        <f t="shared" si="71"/>
        <v>0.5</v>
      </c>
      <c r="H331" s="24">
        <f>VLOOKUP(G331,LAI!$E$132:$F$282,2,FALSE)</f>
        <v>2.6069733117608935</v>
      </c>
      <c r="I331" s="32">
        <f t="shared" si="65"/>
        <v>0</v>
      </c>
      <c r="J331" s="35"/>
      <c r="L331" s="23">
        <v>328</v>
      </c>
      <c r="M331" s="30">
        <f>IF(L331&lt;=Calculator!$F$9,'Growth rate'!J330,0)</f>
        <v>0</v>
      </c>
      <c r="N331" s="30">
        <f t="shared" si="72"/>
        <v>0</v>
      </c>
      <c r="O331" s="31">
        <f t="shared" si="73"/>
        <v>0</v>
      </c>
      <c r="P331" s="31">
        <f t="shared" si="74"/>
        <v>0</v>
      </c>
      <c r="Q331" s="31">
        <f t="shared" si="66"/>
        <v>0</v>
      </c>
      <c r="R331" s="24">
        <f t="shared" si="75"/>
        <v>0.5</v>
      </c>
      <c r="S331" s="24">
        <f>VLOOKUP(R331,LAI!$E$132:$F$282,2,FALSE)</f>
        <v>2.6069733117608935</v>
      </c>
      <c r="T331" s="32">
        <f t="shared" si="67"/>
        <v>0</v>
      </c>
    </row>
    <row r="332" spans="1:20" x14ac:dyDescent="0.35">
      <c r="A332" s="23">
        <f t="shared" si="63"/>
        <v>329</v>
      </c>
      <c r="B332" s="30">
        <f>IF(A332&lt;=Calculator!$B$9,'Growth rate'!B331,0)</f>
        <v>0</v>
      </c>
      <c r="C332" s="30">
        <f t="shared" si="68"/>
        <v>0</v>
      </c>
      <c r="D332" s="31">
        <f t="shared" si="69"/>
        <v>0</v>
      </c>
      <c r="E332" s="31">
        <f t="shared" si="70"/>
        <v>0</v>
      </c>
      <c r="F332" s="31">
        <f t="shared" si="64"/>
        <v>0</v>
      </c>
      <c r="G332" s="24">
        <f t="shared" si="71"/>
        <v>0.5</v>
      </c>
      <c r="H332" s="24">
        <f>VLOOKUP(G332,LAI!$E$132:$F$282,2,FALSE)</f>
        <v>2.6069733117608935</v>
      </c>
      <c r="I332" s="32">
        <f t="shared" si="65"/>
        <v>0</v>
      </c>
      <c r="J332" s="35"/>
      <c r="L332" s="23">
        <v>329</v>
      </c>
      <c r="M332" s="30">
        <f>IF(L332&lt;=Calculator!$F$9,'Growth rate'!J331,0)</f>
        <v>0</v>
      </c>
      <c r="N332" s="30">
        <f t="shared" si="72"/>
        <v>0</v>
      </c>
      <c r="O332" s="31">
        <f t="shared" si="73"/>
        <v>0</v>
      </c>
      <c r="P332" s="31">
        <f t="shared" si="74"/>
        <v>0</v>
      </c>
      <c r="Q332" s="31">
        <f t="shared" si="66"/>
        <v>0</v>
      </c>
      <c r="R332" s="24">
        <f t="shared" si="75"/>
        <v>0.5</v>
      </c>
      <c r="S332" s="24">
        <f>VLOOKUP(R332,LAI!$E$132:$F$282,2,FALSE)</f>
        <v>2.6069733117608935</v>
      </c>
      <c r="T332" s="32">
        <f t="shared" si="67"/>
        <v>0</v>
      </c>
    </row>
    <row r="333" spans="1:20" x14ac:dyDescent="0.35">
      <c r="A333" s="23">
        <f t="shared" si="63"/>
        <v>330</v>
      </c>
      <c r="B333" s="30">
        <f>IF(A333&lt;=Calculator!$B$9,'Growth rate'!B332,0)</f>
        <v>0</v>
      </c>
      <c r="C333" s="30">
        <f t="shared" si="68"/>
        <v>0</v>
      </c>
      <c r="D333" s="31">
        <f t="shared" si="69"/>
        <v>0</v>
      </c>
      <c r="E333" s="31">
        <f t="shared" si="70"/>
        <v>0</v>
      </c>
      <c r="F333" s="31">
        <f t="shared" si="64"/>
        <v>0</v>
      </c>
      <c r="G333" s="24">
        <f t="shared" si="71"/>
        <v>0.5</v>
      </c>
      <c r="H333" s="24">
        <f>VLOOKUP(G333,LAI!$E$132:$F$282,2,FALSE)</f>
        <v>2.6069733117608935</v>
      </c>
      <c r="I333" s="32">
        <f t="shared" si="65"/>
        <v>0</v>
      </c>
      <c r="J333" s="35"/>
      <c r="L333" s="23">
        <v>330</v>
      </c>
      <c r="M333" s="30">
        <f>IF(L333&lt;=Calculator!$F$9,'Growth rate'!J332,0)</f>
        <v>0</v>
      </c>
      <c r="N333" s="30">
        <f t="shared" si="72"/>
        <v>0</v>
      </c>
      <c r="O333" s="31">
        <f t="shared" si="73"/>
        <v>0</v>
      </c>
      <c r="P333" s="31">
        <f t="shared" si="74"/>
        <v>0</v>
      </c>
      <c r="Q333" s="31">
        <f t="shared" si="66"/>
        <v>0</v>
      </c>
      <c r="R333" s="24">
        <f t="shared" si="75"/>
        <v>0.5</v>
      </c>
      <c r="S333" s="24">
        <f>VLOOKUP(R333,LAI!$E$132:$F$282,2,FALSE)</f>
        <v>2.6069733117608935</v>
      </c>
      <c r="T333" s="32">
        <f t="shared" si="67"/>
        <v>0</v>
      </c>
    </row>
    <row r="334" spans="1:20" x14ac:dyDescent="0.35">
      <c r="A334" s="23">
        <f t="shared" si="63"/>
        <v>331</v>
      </c>
      <c r="B334" s="30">
        <f>IF(A334&lt;=Calculator!$B$9,'Growth rate'!B333,0)</f>
        <v>0</v>
      </c>
      <c r="C334" s="30">
        <f t="shared" si="68"/>
        <v>0</v>
      </c>
      <c r="D334" s="31">
        <f t="shared" si="69"/>
        <v>0</v>
      </c>
      <c r="E334" s="31">
        <f t="shared" si="70"/>
        <v>0</v>
      </c>
      <c r="F334" s="31">
        <f t="shared" si="64"/>
        <v>0</v>
      </c>
      <c r="G334" s="24">
        <f t="shared" si="71"/>
        <v>0.5</v>
      </c>
      <c r="H334" s="24">
        <f>VLOOKUP(G334,LAI!$E$132:$F$282,2,FALSE)</f>
        <v>2.6069733117608935</v>
      </c>
      <c r="I334" s="32">
        <f t="shared" si="65"/>
        <v>0</v>
      </c>
      <c r="J334" s="35"/>
      <c r="L334" s="23">
        <v>331</v>
      </c>
      <c r="M334" s="30">
        <f>IF(L334&lt;=Calculator!$F$9,'Growth rate'!J333,0)</f>
        <v>0</v>
      </c>
      <c r="N334" s="30">
        <f t="shared" si="72"/>
        <v>0</v>
      </c>
      <c r="O334" s="31">
        <f t="shared" si="73"/>
        <v>0</v>
      </c>
      <c r="P334" s="31">
        <f t="shared" si="74"/>
        <v>0</v>
      </c>
      <c r="Q334" s="31">
        <f t="shared" si="66"/>
        <v>0</v>
      </c>
      <c r="R334" s="24">
        <f t="shared" si="75"/>
        <v>0.5</v>
      </c>
      <c r="S334" s="24">
        <f>VLOOKUP(R334,LAI!$E$132:$F$282,2,FALSE)</f>
        <v>2.6069733117608935</v>
      </c>
      <c r="T334" s="32">
        <f t="shared" si="67"/>
        <v>0</v>
      </c>
    </row>
    <row r="335" spans="1:20" x14ac:dyDescent="0.35">
      <c r="A335" s="23">
        <f t="shared" si="63"/>
        <v>332</v>
      </c>
      <c r="B335" s="30">
        <f>IF(A335&lt;=Calculator!$B$9,'Growth rate'!B334,0)</f>
        <v>0</v>
      </c>
      <c r="C335" s="30">
        <f t="shared" si="68"/>
        <v>0</v>
      </c>
      <c r="D335" s="31">
        <f t="shared" si="69"/>
        <v>0</v>
      </c>
      <c r="E335" s="31">
        <f t="shared" si="70"/>
        <v>0</v>
      </c>
      <c r="F335" s="31">
        <f t="shared" si="64"/>
        <v>0</v>
      </c>
      <c r="G335" s="24">
        <f t="shared" si="71"/>
        <v>0.5</v>
      </c>
      <c r="H335" s="24">
        <f>VLOOKUP(G335,LAI!$E$132:$F$282,2,FALSE)</f>
        <v>2.6069733117608935</v>
      </c>
      <c r="I335" s="32">
        <f t="shared" si="65"/>
        <v>0</v>
      </c>
      <c r="J335" s="35"/>
      <c r="L335" s="23">
        <v>332</v>
      </c>
      <c r="M335" s="30">
        <f>IF(L335&lt;=Calculator!$F$9,'Growth rate'!J334,0)</f>
        <v>0</v>
      </c>
      <c r="N335" s="30">
        <f t="shared" si="72"/>
        <v>0</v>
      </c>
      <c r="O335" s="31">
        <f t="shared" si="73"/>
        <v>0</v>
      </c>
      <c r="P335" s="31">
        <f t="shared" si="74"/>
        <v>0</v>
      </c>
      <c r="Q335" s="31">
        <f t="shared" si="66"/>
        <v>0</v>
      </c>
      <c r="R335" s="24">
        <f t="shared" si="75"/>
        <v>0.5</v>
      </c>
      <c r="S335" s="24">
        <f>VLOOKUP(R335,LAI!$E$132:$F$282,2,FALSE)</f>
        <v>2.6069733117608935</v>
      </c>
      <c r="T335" s="32">
        <f t="shared" si="67"/>
        <v>0</v>
      </c>
    </row>
    <row r="336" spans="1:20" x14ac:dyDescent="0.35">
      <c r="A336" s="23">
        <f t="shared" si="63"/>
        <v>333</v>
      </c>
      <c r="B336" s="30">
        <f>IF(A336&lt;=Calculator!$B$9,'Growth rate'!B335,0)</f>
        <v>0</v>
      </c>
      <c r="C336" s="30">
        <f t="shared" si="68"/>
        <v>0</v>
      </c>
      <c r="D336" s="31">
        <f t="shared" si="69"/>
        <v>0</v>
      </c>
      <c r="E336" s="31">
        <f t="shared" si="70"/>
        <v>0</v>
      </c>
      <c r="F336" s="31">
        <f t="shared" si="64"/>
        <v>0</v>
      </c>
      <c r="G336" s="24">
        <f t="shared" si="71"/>
        <v>0.5</v>
      </c>
      <c r="H336" s="24">
        <f>VLOOKUP(G336,LAI!$E$132:$F$282,2,FALSE)</f>
        <v>2.6069733117608935</v>
      </c>
      <c r="I336" s="32">
        <f t="shared" si="65"/>
        <v>0</v>
      </c>
      <c r="J336" s="35"/>
      <c r="L336" s="23">
        <v>333</v>
      </c>
      <c r="M336" s="30">
        <f>IF(L336&lt;=Calculator!$F$9,'Growth rate'!J335,0)</f>
        <v>0</v>
      </c>
      <c r="N336" s="30">
        <f t="shared" si="72"/>
        <v>0</v>
      </c>
      <c r="O336" s="31">
        <f t="shared" si="73"/>
        <v>0</v>
      </c>
      <c r="P336" s="31">
        <f t="shared" si="74"/>
        <v>0</v>
      </c>
      <c r="Q336" s="31">
        <f t="shared" si="66"/>
        <v>0</v>
      </c>
      <c r="R336" s="24">
        <f t="shared" si="75"/>
        <v>0.5</v>
      </c>
      <c r="S336" s="24">
        <f>VLOOKUP(R336,LAI!$E$132:$F$282,2,FALSE)</f>
        <v>2.6069733117608935</v>
      </c>
      <c r="T336" s="32">
        <f t="shared" si="67"/>
        <v>0</v>
      </c>
    </row>
    <row r="337" spans="1:20" x14ac:dyDescent="0.35">
      <c r="A337" s="23">
        <f t="shared" si="63"/>
        <v>334</v>
      </c>
      <c r="B337" s="30">
        <f>IF(A337&lt;=Calculator!$B$9,'Growth rate'!B336,0)</f>
        <v>0</v>
      </c>
      <c r="C337" s="30">
        <f t="shared" si="68"/>
        <v>0</v>
      </c>
      <c r="D337" s="31">
        <f t="shared" si="69"/>
        <v>0</v>
      </c>
      <c r="E337" s="31">
        <f t="shared" si="70"/>
        <v>0</v>
      </c>
      <c r="F337" s="31">
        <f t="shared" si="64"/>
        <v>0</v>
      </c>
      <c r="G337" s="24">
        <f t="shared" si="71"/>
        <v>0.5</v>
      </c>
      <c r="H337" s="24">
        <f>VLOOKUP(G337,LAI!$E$132:$F$282,2,FALSE)</f>
        <v>2.6069733117608935</v>
      </c>
      <c r="I337" s="32">
        <f t="shared" si="65"/>
        <v>0</v>
      </c>
      <c r="J337" s="35"/>
      <c r="L337" s="23">
        <v>334</v>
      </c>
      <c r="M337" s="30">
        <f>IF(L337&lt;=Calculator!$F$9,'Growth rate'!J336,0)</f>
        <v>0</v>
      </c>
      <c r="N337" s="30">
        <f t="shared" si="72"/>
        <v>0</v>
      </c>
      <c r="O337" s="31">
        <f t="shared" si="73"/>
        <v>0</v>
      </c>
      <c r="P337" s="31">
        <f t="shared" si="74"/>
        <v>0</v>
      </c>
      <c r="Q337" s="31">
        <f t="shared" si="66"/>
        <v>0</v>
      </c>
      <c r="R337" s="24">
        <f t="shared" si="75"/>
        <v>0.5</v>
      </c>
      <c r="S337" s="24">
        <f>VLOOKUP(R337,LAI!$E$132:$F$282,2,FALSE)</f>
        <v>2.6069733117608935</v>
      </c>
      <c r="T337" s="32">
        <f t="shared" si="67"/>
        <v>0</v>
      </c>
    </row>
    <row r="338" spans="1:20" x14ac:dyDescent="0.35">
      <c r="A338" s="23">
        <f t="shared" si="63"/>
        <v>335</v>
      </c>
      <c r="B338" s="30">
        <f>IF(A338&lt;=Calculator!$B$9,'Growth rate'!B337,0)</f>
        <v>0</v>
      </c>
      <c r="C338" s="30">
        <f t="shared" si="68"/>
        <v>0</v>
      </c>
      <c r="D338" s="31">
        <f t="shared" si="69"/>
        <v>0</v>
      </c>
      <c r="E338" s="31">
        <f t="shared" si="70"/>
        <v>0</v>
      </c>
      <c r="F338" s="31">
        <f t="shared" si="64"/>
        <v>0</v>
      </c>
      <c r="G338" s="24">
        <f t="shared" si="71"/>
        <v>0.5</v>
      </c>
      <c r="H338" s="24">
        <f>VLOOKUP(G338,LAI!$E$132:$F$282,2,FALSE)</f>
        <v>2.6069733117608935</v>
      </c>
      <c r="I338" s="32">
        <f t="shared" si="65"/>
        <v>0</v>
      </c>
      <c r="J338" s="35"/>
      <c r="L338" s="23">
        <v>335</v>
      </c>
      <c r="M338" s="30">
        <f>IF(L338&lt;=Calculator!$F$9,'Growth rate'!J337,0)</f>
        <v>0</v>
      </c>
      <c r="N338" s="30">
        <f t="shared" si="72"/>
        <v>0</v>
      </c>
      <c r="O338" s="31">
        <f t="shared" si="73"/>
        <v>0</v>
      </c>
      <c r="P338" s="31">
        <f t="shared" si="74"/>
        <v>0</v>
      </c>
      <c r="Q338" s="31">
        <f t="shared" si="66"/>
        <v>0</v>
      </c>
      <c r="R338" s="24">
        <f t="shared" si="75"/>
        <v>0.5</v>
      </c>
      <c r="S338" s="24">
        <f>VLOOKUP(R338,LAI!$E$132:$F$282,2,FALSE)</f>
        <v>2.6069733117608935</v>
      </c>
      <c r="T338" s="32">
        <f t="shared" si="67"/>
        <v>0</v>
      </c>
    </row>
    <row r="339" spans="1:20" x14ac:dyDescent="0.35">
      <c r="A339" s="23">
        <f t="shared" si="63"/>
        <v>336</v>
      </c>
      <c r="B339" s="30">
        <f>IF(A339&lt;=Calculator!$B$9,'Growth rate'!B338,0)</f>
        <v>0</v>
      </c>
      <c r="C339" s="30">
        <f t="shared" si="68"/>
        <v>0</v>
      </c>
      <c r="D339" s="31">
        <f t="shared" si="69"/>
        <v>0</v>
      </c>
      <c r="E339" s="31">
        <f t="shared" si="70"/>
        <v>0</v>
      </c>
      <c r="F339" s="31">
        <f t="shared" si="64"/>
        <v>0</v>
      </c>
      <c r="G339" s="24">
        <f t="shared" si="71"/>
        <v>0.5</v>
      </c>
      <c r="H339" s="24">
        <f>VLOOKUP(G339,LAI!$E$132:$F$282,2,FALSE)</f>
        <v>2.6069733117608935</v>
      </c>
      <c r="I339" s="32">
        <f t="shared" si="65"/>
        <v>0</v>
      </c>
      <c r="J339" s="35"/>
      <c r="L339" s="23">
        <v>336</v>
      </c>
      <c r="M339" s="30">
        <f>IF(L339&lt;=Calculator!$F$9,'Growth rate'!J338,0)</f>
        <v>0</v>
      </c>
      <c r="N339" s="30">
        <f t="shared" si="72"/>
        <v>0</v>
      </c>
      <c r="O339" s="31">
        <f t="shared" si="73"/>
        <v>0</v>
      </c>
      <c r="P339" s="31">
        <f t="shared" si="74"/>
        <v>0</v>
      </c>
      <c r="Q339" s="31">
        <f t="shared" si="66"/>
        <v>0</v>
      </c>
      <c r="R339" s="24">
        <f t="shared" si="75"/>
        <v>0.5</v>
      </c>
      <c r="S339" s="24">
        <f>VLOOKUP(R339,LAI!$E$132:$F$282,2,FALSE)</f>
        <v>2.6069733117608935</v>
      </c>
      <c r="T339" s="32">
        <f t="shared" si="67"/>
        <v>0</v>
      </c>
    </row>
    <row r="340" spans="1:20" x14ac:dyDescent="0.35">
      <c r="A340" s="23">
        <f t="shared" si="63"/>
        <v>337</v>
      </c>
      <c r="B340" s="30">
        <f>IF(A340&lt;=Calculator!$B$9,'Growth rate'!B339,0)</f>
        <v>0</v>
      </c>
      <c r="C340" s="30">
        <f t="shared" si="68"/>
        <v>0</v>
      </c>
      <c r="D340" s="31">
        <f t="shared" si="69"/>
        <v>0</v>
      </c>
      <c r="E340" s="31">
        <f t="shared" si="70"/>
        <v>0</v>
      </c>
      <c r="F340" s="31">
        <f t="shared" si="64"/>
        <v>0</v>
      </c>
      <c r="G340" s="24">
        <f t="shared" si="71"/>
        <v>0.5</v>
      </c>
      <c r="H340" s="24">
        <f>VLOOKUP(G340,LAI!$E$132:$F$282,2,FALSE)</f>
        <v>2.6069733117608935</v>
      </c>
      <c r="I340" s="32">
        <f t="shared" si="65"/>
        <v>0</v>
      </c>
      <c r="J340" s="35"/>
      <c r="L340" s="23">
        <v>337</v>
      </c>
      <c r="M340" s="30">
        <f>IF(L340&lt;=Calculator!$F$9,'Growth rate'!J339,0)</f>
        <v>0</v>
      </c>
      <c r="N340" s="30">
        <f t="shared" si="72"/>
        <v>0</v>
      </c>
      <c r="O340" s="31">
        <f t="shared" si="73"/>
        <v>0</v>
      </c>
      <c r="P340" s="31">
        <f t="shared" si="74"/>
        <v>0</v>
      </c>
      <c r="Q340" s="31">
        <f t="shared" si="66"/>
        <v>0</v>
      </c>
      <c r="R340" s="24">
        <f t="shared" si="75"/>
        <v>0.5</v>
      </c>
      <c r="S340" s="24">
        <f>VLOOKUP(R340,LAI!$E$132:$F$282,2,FALSE)</f>
        <v>2.6069733117608935</v>
      </c>
      <c r="T340" s="32">
        <f t="shared" si="67"/>
        <v>0</v>
      </c>
    </row>
    <row r="341" spans="1:20" x14ac:dyDescent="0.35">
      <c r="A341" s="23">
        <f t="shared" si="63"/>
        <v>338</v>
      </c>
      <c r="B341" s="30">
        <f>IF(A341&lt;=Calculator!$B$9,'Growth rate'!B340,0)</f>
        <v>0</v>
      </c>
      <c r="C341" s="30">
        <f t="shared" si="68"/>
        <v>0</v>
      </c>
      <c r="D341" s="31">
        <f t="shared" si="69"/>
        <v>0</v>
      </c>
      <c r="E341" s="31">
        <f t="shared" si="70"/>
        <v>0</v>
      </c>
      <c r="F341" s="31">
        <f t="shared" si="64"/>
        <v>0</v>
      </c>
      <c r="G341" s="24">
        <f t="shared" si="71"/>
        <v>0.5</v>
      </c>
      <c r="H341" s="24">
        <f>VLOOKUP(G341,LAI!$E$132:$F$282,2,FALSE)</f>
        <v>2.6069733117608935</v>
      </c>
      <c r="I341" s="32">
        <f t="shared" si="65"/>
        <v>0</v>
      </c>
      <c r="J341" s="35"/>
      <c r="L341" s="23">
        <v>338</v>
      </c>
      <c r="M341" s="30">
        <f>IF(L341&lt;=Calculator!$F$9,'Growth rate'!J340,0)</f>
        <v>0</v>
      </c>
      <c r="N341" s="30">
        <f t="shared" si="72"/>
        <v>0</v>
      </c>
      <c r="O341" s="31">
        <f t="shared" si="73"/>
        <v>0</v>
      </c>
      <c r="P341" s="31">
        <f t="shared" si="74"/>
        <v>0</v>
      </c>
      <c r="Q341" s="31">
        <f t="shared" si="66"/>
        <v>0</v>
      </c>
      <c r="R341" s="24">
        <f t="shared" si="75"/>
        <v>0.5</v>
      </c>
      <c r="S341" s="24">
        <f>VLOOKUP(R341,LAI!$E$132:$F$282,2,FALSE)</f>
        <v>2.6069733117608935</v>
      </c>
      <c r="T341" s="32">
        <f t="shared" si="67"/>
        <v>0</v>
      </c>
    </row>
    <row r="342" spans="1:20" x14ac:dyDescent="0.35">
      <c r="A342" s="23">
        <f t="shared" si="63"/>
        <v>339</v>
      </c>
      <c r="B342" s="30">
        <f>IF(A342&lt;=Calculator!$B$9,'Growth rate'!B341,0)</f>
        <v>0</v>
      </c>
      <c r="C342" s="30">
        <f t="shared" si="68"/>
        <v>0</v>
      </c>
      <c r="D342" s="31">
        <f t="shared" si="69"/>
        <v>0</v>
      </c>
      <c r="E342" s="31">
        <f t="shared" si="70"/>
        <v>0</v>
      </c>
      <c r="F342" s="31">
        <f t="shared" si="64"/>
        <v>0</v>
      </c>
      <c r="G342" s="24">
        <f t="shared" si="71"/>
        <v>0.5</v>
      </c>
      <c r="H342" s="24">
        <f>VLOOKUP(G342,LAI!$E$132:$F$282,2,FALSE)</f>
        <v>2.6069733117608935</v>
      </c>
      <c r="I342" s="32">
        <f t="shared" si="65"/>
        <v>0</v>
      </c>
      <c r="J342" s="35"/>
      <c r="L342" s="23">
        <v>339</v>
      </c>
      <c r="M342" s="30">
        <f>IF(L342&lt;=Calculator!$F$9,'Growth rate'!J341,0)</f>
        <v>0</v>
      </c>
      <c r="N342" s="30">
        <f t="shared" si="72"/>
        <v>0</v>
      </c>
      <c r="O342" s="31">
        <f t="shared" si="73"/>
        <v>0</v>
      </c>
      <c r="P342" s="31">
        <f t="shared" si="74"/>
        <v>0</v>
      </c>
      <c r="Q342" s="31">
        <f t="shared" si="66"/>
        <v>0</v>
      </c>
      <c r="R342" s="24">
        <f t="shared" si="75"/>
        <v>0.5</v>
      </c>
      <c r="S342" s="24">
        <f>VLOOKUP(R342,LAI!$E$132:$F$282,2,FALSE)</f>
        <v>2.6069733117608935</v>
      </c>
      <c r="T342" s="32">
        <f t="shared" si="67"/>
        <v>0</v>
      </c>
    </row>
    <row r="343" spans="1:20" x14ac:dyDescent="0.35">
      <c r="A343" s="23">
        <f t="shared" si="63"/>
        <v>340</v>
      </c>
      <c r="B343" s="30">
        <f>IF(A343&lt;=Calculator!$B$9,'Growth rate'!B342,0)</f>
        <v>0</v>
      </c>
      <c r="C343" s="30">
        <f t="shared" si="68"/>
        <v>0</v>
      </c>
      <c r="D343" s="31">
        <f t="shared" si="69"/>
        <v>0</v>
      </c>
      <c r="E343" s="31">
        <f t="shared" si="70"/>
        <v>0</v>
      </c>
      <c r="F343" s="31">
        <f t="shared" si="64"/>
        <v>0</v>
      </c>
      <c r="G343" s="24">
        <f t="shared" si="71"/>
        <v>0.5</v>
      </c>
      <c r="H343" s="24">
        <f>VLOOKUP(G343,LAI!$E$132:$F$282,2,FALSE)</f>
        <v>2.6069733117608935</v>
      </c>
      <c r="I343" s="32">
        <f t="shared" si="65"/>
        <v>0</v>
      </c>
      <c r="J343" s="35"/>
      <c r="L343" s="23">
        <v>340</v>
      </c>
      <c r="M343" s="30">
        <f>IF(L343&lt;=Calculator!$F$9,'Growth rate'!J342,0)</f>
        <v>0</v>
      </c>
      <c r="N343" s="30">
        <f t="shared" si="72"/>
        <v>0</v>
      </c>
      <c r="O343" s="31">
        <f t="shared" si="73"/>
        <v>0</v>
      </c>
      <c r="P343" s="31">
        <f t="shared" si="74"/>
        <v>0</v>
      </c>
      <c r="Q343" s="31">
        <f t="shared" si="66"/>
        <v>0</v>
      </c>
      <c r="R343" s="24">
        <f t="shared" si="75"/>
        <v>0.5</v>
      </c>
      <c r="S343" s="24">
        <f>VLOOKUP(R343,LAI!$E$132:$F$282,2,FALSE)</f>
        <v>2.6069733117608935</v>
      </c>
      <c r="T343" s="32">
        <f t="shared" si="67"/>
        <v>0</v>
      </c>
    </row>
    <row r="344" spans="1:20" x14ac:dyDescent="0.35">
      <c r="A344" s="23">
        <f t="shared" si="63"/>
        <v>341</v>
      </c>
      <c r="B344" s="30">
        <f>IF(A344&lt;=Calculator!$B$9,'Growth rate'!B343,0)</f>
        <v>0</v>
      </c>
      <c r="C344" s="30">
        <f t="shared" si="68"/>
        <v>0</v>
      </c>
      <c r="D344" s="31">
        <f t="shared" si="69"/>
        <v>0</v>
      </c>
      <c r="E344" s="31">
        <f t="shared" si="70"/>
        <v>0</v>
      </c>
      <c r="F344" s="31">
        <f t="shared" si="64"/>
        <v>0</v>
      </c>
      <c r="G344" s="24">
        <f t="shared" si="71"/>
        <v>0.5</v>
      </c>
      <c r="H344" s="24">
        <f>VLOOKUP(G344,LAI!$E$132:$F$282,2,FALSE)</f>
        <v>2.6069733117608935</v>
      </c>
      <c r="I344" s="32">
        <f t="shared" si="65"/>
        <v>0</v>
      </c>
      <c r="J344" s="35"/>
      <c r="L344" s="23">
        <v>341</v>
      </c>
      <c r="M344" s="30">
        <f>IF(L344&lt;=Calculator!$F$9,'Growth rate'!J343,0)</f>
        <v>0</v>
      </c>
      <c r="N344" s="30">
        <f t="shared" si="72"/>
        <v>0</v>
      </c>
      <c r="O344" s="31">
        <f t="shared" si="73"/>
        <v>0</v>
      </c>
      <c r="P344" s="31">
        <f t="shared" si="74"/>
        <v>0</v>
      </c>
      <c r="Q344" s="31">
        <f t="shared" si="66"/>
        <v>0</v>
      </c>
      <c r="R344" s="24">
        <f t="shared" si="75"/>
        <v>0.5</v>
      </c>
      <c r="S344" s="24">
        <f>VLOOKUP(R344,LAI!$E$132:$F$282,2,FALSE)</f>
        <v>2.6069733117608935</v>
      </c>
      <c r="T344" s="32">
        <f t="shared" si="67"/>
        <v>0</v>
      </c>
    </row>
    <row r="345" spans="1:20" x14ac:dyDescent="0.35">
      <c r="A345" s="23">
        <f t="shared" si="63"/>
        <v>342</v>
      </c>
      <c r="B345" s="30">
        <f>IF(A345&lt;=Calculator!$B$9,'Growth rate'!B344,0)</f>
        <v>0</v>
      </c>
      <c r="C345" s="30">
        <f t="shared" si="68"/>
        <v>0</v>
      </c>
      <c r="D345" s="31">
        <f t="shared" si="69"/>
        <v>0</v>
      </c>
      <c r="E345" s="31">
        <f t="shared" si="70"/>
        <v>0</v>
      </c>
      <c r="F345" s="31">
        <f t="shared" si="64"/>
        <v>0</v>
      </c>
      <c r="G345" s="24">
        <f t="shared" si="71"/>
        <v>0.5</v>
      </c>
      <c r="H345" s="24">
        <f>VLOOKUP(G345,LAI!$E$132:$F$282,2,FALSE)</f>
        <v>2.6069733117608935</v>
      </c>
      <c r="I345" s="32">
        <f t="shared" si="65"/>
        <v>0</v>
      </c>
      <c r="J345" s="35"/>
      <c r="L345" s="23">
        <v>342</v>
      </c>
      <c r="M345" s="30">
        <f>IF(L345&lt;=Calculator!$F$9,'Growth rate'!J344,0)</f>
        <v>0</v>
      </c>
      <c r="N345" s="30">
        <f t="shared" si="72"/>
        <v>0</v>
      </c>
      <c r="O345" s="31">
        <f t="shared" si="73"/>
        <v>0</v>
      </c>
      <c r="P345" s="31">
        <f t="shared" si="74"/>
        <v>0</v>
      </c>
      <c r="Q345" s="31">
        <f t="shared" si="66"/>
        <v>0</v>
      </c>
      <c r="R345" s="24">
        <f t="shared" si="75"/>
        <v>0.5</v>
      </c>
      <c r="S345" s="24">
        <f>VLOOKUP(R345,LAI!$E$132:$F$282,2,FALSE)</f>
        <v>2.6069733117608935</v>
      </c>
      <c r="T345" s="32">
        <f t="shared" si="67"/>
        <v>0</v>
      </c>
    </row>
    <row r="346" spans="1:20" x14ac:dyDescent="0.35">
      <c r="A346" s="23">
        <f t="shared" si="63"/>
        <v>343</v>
      </c>
      <c r="B346" s="30">
        <f>IF(A346&lt;=Calculator!$B$9,'Growth rate'!B345,0)</f>
        <v>0</v>
      </c>
      <c r="C346" s="30">
        <f t="shared" si="68"/>
        <v>0</v>
      </c>
      <c r="D346" s="31">
        <f t="shared" si="69"/>
        <v>0</v>
      </c>
      <c r="E346" s="31">
        <f t="shared" si="70"/>
        <v>0</v>
      </c>
      <c r="F346" s="31">
        <f t="shared" si="64"/>
        <v>0</v>
      </c>
      <c r="G346" s="24">
        <f t="shared" si="71"/>
        <v>0.5</v>
      </c>
      <c r="H346" s="24">
        <f>VLOOKUP(G346,LAI!$E$132:$F$282,2,FALSE)</f>
        <v>2.6069733117608935</v>
      </c>
      <c r="I346" s="32">
        <f t="shared" si="65"/>
        <v>0</v>
      </c>
      <c r="J346" s="35"/>
      <c r="L346" s="23">
        <v>343</v>
      </c>
      <c r="M346" s="30">
        <f>IF(L346&lt;=Calculator!$F$9,'Growth rate'!J345,0)</f>
        <v>0</v>
      </c>
      <c r="N346" s="30">
        <f t="shared" si="72"/>
        <v>0</v>
      </c>
      <c r="O346" s="31">
        <f t="shared" si="73"/>
        <v>0</v>
      </c>
      <c r="P346" s="31">
        <f t="shared" si="74"/>
        <v>0</v>
      </c>
      <c r="Q346" s="31">
        <f t="shared" si="66"/>
        <v>0</v>
      </c>
      <c r="R346" s="24">
        <f t="shared" si="75"/>
        <v>0.5</v>
      </c>
      <c r="S346" s="24">
        <f>VLOOKUP(R346,LAI!$E$132:$F$282,2,FALSE)</f>
        <v>2.6069733117608935</v>
      </c>
      <c r="T346" s="32">
        <f t="shared" si="67"/>
        <v>0</v>
      </c>
    </row>
    <row r="347" spans="1:20" x14ac:dyDescent="0.35">
      <c r="A347" s="23">
        <f t="shared" si="63"/>
        <v>344</v>
      </c>
      <c r="B347" s="30">
        <f>IF(A347&lt;=Calculator!$B$9,'Growth rate'!B346,0)</f>
        <v>0</v>
      </c>
      <c r="C347" s="30">
        <f t="shared" si="68"/>
        <v>0</v>
      </c>
      <c r="D347" s="31">
        <f t="shared" si="69"/>
        <v>0</v>
      </c>
      <c r="E347" s="31">
        <f t="shared" si="70"/>
        <v>0</v>
      </c>
      <c r="F347" s="31">
        <f t="shared" si="64"/>
        <v>0</v>
      </c>
      <c r="G347" s="24">
        <f t="shared" si="71"/>
        <v>0.5</v>
      </c>
      <c r="H347" s="24">
        <f>VLOOKUP(G347,LAI!$E$132:$F$282,2,FALSE)</f>
        <v>2.6069733117608935</v>
      </c>
      <c r="I347" s="32">
        <f t="shared" si="65"/>
        <v>0</v>
      </c>
      <c r="J347" s="35"/>
      <c r="L347" s="23">
        <v>344</v>
      </c>
      <c r="M347" s="30">
        <f>IF(L347&lt;=Calculator!$F$9,'Growth rate'!J346,0)</f>
        <v>0</v>
      </c>
      <c r="N347" s="30">
        <f t="shared" si="72"/>
        <v>0</v>
      </c>
      <c r="O347" s="31">
        <f t="shared" si="73"/>
        <v>0</v>
      </c>
      <c r="P347" s="31">
        <f t="shared" si="74"/>
        <v>0</v>
      </c>
      <c r="Q347" s="31">
        <f t="shared" si="66"/>
        <v>0</v>
      </c>
      <c r="R347" s="24">
        <f t="shared" si="75"/>
        <v>0.5</v>
      </c>
      <c r="S347" s="24">
        <f>VLOOKUP(R347,LAI!$E$132:$F$282,2,FALSE)</f>
        <v>2.6069733117608935</v>
      </c>
      <c r="T347" s="32">
        <f t="shared" si="67"/>
        <v>0</v>
      </c>
    </row>
    <row r="348" spans="1:20" x14ac:dyDescent="0.35">
      <c r="A348" s="23">
        <f t="shared" si="63"/>
        <v>345</v>
      </c>
      <c r="B348" s="30">
        <f>IF(A348&lt;=Calculator!$B$9,'Growth rate'!B347,0)</f>
        <v>0</v>
      </c>
      <c r="C348" s="30">
        <f t="shared" si="68"/>
        <v>0</v>
      </c>
      <c r="D348" s="31">
        <f t="shared" si="69"/>
        <v>0</v>
      </c>
      <c r="E348" s="31">
        <f t="shared" si="70"/>
        <v>0</v>
      </c>
      <c r="F348" s="31">
        <f t="shared" si="64"/>
        <v>0</v>
      </c>
      <c r="G348" s="24">
        <f t="shared" si="71"/>
        <v>0.5</v>
      </c>
      <c r="H348" s="24">
        <f>VLOOKUP(G348,LAI!$E$132:$F$282,2,FALSE)</f>
        <v>2.6069733117608935</v>
      </c>
      <c r="I348" s="32">
        <f t="shared" si="65"/>
        <v>0</v>
      </c>
      <c r="J348" s="35"/>
      <c r="L348" s="23">
        <v>345</v>
      </c>
      <c r="M348" s="30">
        <f>IF(L348&lt;=Calculator!$F$9,'Growth rate'!J347,0)</f>
        <v>0</v>
      </c>
      <c r="N348" s="30">
        <f t="shared" si="72"/>
        <v>0</v>
      </c>
      <c r="O348" s="31">
        <f t="shared" si="73"/>
        <v>0</v>
      </c>
      <c r="P348" s="31">
        <f t="shared" si="74"/>
        <v>0</v>
      </c>
      <c r="Q348" s="31">
        <f t="shared" si="66"/>
        <v>0</v>
      </c>
      <c r="R348" s="24">
        <f t="shared" si="75"/>
        <v>0.5</v>
      </c>
      <c r="S348" s="24">
        <f>VLOOKUP(R348,LAI!$E$132:$F$282,2,FALSE)</f>
        <v>2.6069733117608935</v>
      </c>
      <c r="T348" s="32">
        <f t="shared" si="67"/>
        <v>0</v>
      </c>
    </row>
    <row r="349" spans="1:20" x14ac:dyDescent="0.35">
      <c r="A349" s="23">
        <f t="shared" si="63"/>
        <v>346</v>
      </c>
      <c r="B349" s="30">
        <f>IF(A349&lt;=Calculator!$B$9,'Growth rate'!B348,0)</f>
        <v>0</v>
      </c>
      <c r="C349" s="30">
        <f t="shared" si="68"/>
        <v>0</v>
      </c>
      <c r="D349" s="31">
        <f t="shared" si="69"/>
        <v>0</v>
      </c>
      <c r="E349" s="31">
        <f t="shared" si="70"/>
        <v>0</v>
      </c>
      <c r="F349" s="31">
        <f t="shared" si="64"/>
        <v>0</v>
      </c>
      <c r="G349" s="24">
        <f t="shared" si="71"/>
        <v>0.5</v>
      </c>
      <c r="H349" s="24">
        <f>VLOOKUP(G349,LAI!$E$132:$F$282,2,FALSE)</f>
        <v>2.6069733117608935</v>
      </c>
      <c r="I349" s="32">
        <f t="shared" si="65"/>
        <v>0</v>
      </c>
      <c r="J349" s="35"/>
      <c r="L349" s="23">
        <v>346</v>
      </c>
      <c r="M349" s="30">
        <f>IF(L349&lt;=Calculator!$F$9,'Growth rate'!J348,0)</f>
        <v>0</v>
      </c>
      <c r="N349" s="30">
        <f t="shared" si="72"/>
        <v>0</v>
      </c>
      <c r="O349" s="31">
        <f t="shared" si="73"/>
        <v>0</v>
      </c>
      <c r="P349" s="31">
        <f t="shared" si="74"/>
        <v>0</v>
      </c>
      <c r="Q349" s="31">
        <f t="shared" si="66"/>
        <v>0</v>
      </c>
      <c r="R349" s="24">
        <f t="shared" si="75"/>
        <v>0.5</v>
      </c>
      <c r="S349" s="24">
        <f>VLOOKUP(R349,LAI!$E$132:$F$282,2,FALSE)</f>
        <v>2.6069733117608935</v>
      </c>
      <c r="T349" s="32">
        <f t="shared" si="67"/>
        <v>0</v>
      </c>
    </row>
    <row r="350" spans="1:20" x14ac:dyDescent="0.35">
      <c r="A350" s="23">
        <f t="shared" si="63"/>
        <v>347</v>
      </c>
      <c r="B350" s="30">
        <f>IF(A350&lt;=Calculator!$B$9,'Growth rate'!B349,0)</f>
        <v>0</v>
      </c>
      <c r="C350" s="30">
        <f t="shared" si="68"/>
        <v>0</v>
      </c>
      <c r="D350" s="31">
        <f t="shared" si="69"/>
        <v>0</v>
      </c>
      <c r="E350" s="31">
        <f t="shared" si="70"/>
        <v>0</v>
      </c>
      <c r="F350" s="31">
        <f t="shared" si="64"/>
        <v>0</v>
      </c>
      <c r="G350" s="24">
        <f t="shared" si="71"/>
        <v>0.5</v>
      </c>
      <c r="H350" s="24">
        <f>VLOOKUP(G350,LAI!$E$132:$F$282,2,FALSE)</f>
        <v>2.6069733117608935</v>
      </c>
      <c r="I350" s="32">
        <f t="shared" si="65"/>
        <v>0</v>
      </c>
      <c r="J350" s="35"/>
      <c r="L350" s="23">
        <v>347</v>
      </c>
      <c r="M350" s="30">
        <f>IF(L350&lt;=Calculator!$F$9,'Growth rate'!J349,0)</f>
        <v>0</v>
      </c>
      <c r="N350" s="30">
        <f t="shared" si="72"/>
        <v>0</v>
      </c>
      <c r="O350" s="31">
        <f t="shared" si="73"/>
        <v>0</v>
      </c>
      <c r="P350" s="31">
        <f t="shared" si="74"/>
        <v>0</v>
      </c>
      <c r="Q350" s="31">
        <f t="shared" si="66"/>
        <v>0</v>
      </c>
      <c r="R350" s="24">
        <f t="shared" si="75"/>
        <v>0.5</v>
      </c>
      <c r="S350" s="24">
        <f>VLOOKUP(R350,LAI!$E$132:$F$282,2,FALSE)</f>
        <v>2.6069733117608935</v>
      </c>
      <c r="T350" s="32">
        <f t="shared" si="67"/>
        <v>0</v>
      </c>
    </row>
    <row r="351" spans="1:20" x14ac:dyDescent="0.35">
      <c r="A351" s="23">
        <f t="shared" si="63"/>
        <v>348</v>
      </c>
      <c r="B351" s="30">
        <f>IF(A351&lt;=Calculator!$B$9,'Growth rate'!B350,0)</f>
        <v>0</v>
      </c>
      <c r="C351" s="30">
        <f t="shared" si="68"/>
        <v>0</v>
      </c>
      <c r="D351" s="31">
        <f t="shared" si="69"/>
        <v>0</v>
      </c>
      <c r="E351" s="31">
        <f t="shared" si="70"/>
        <v>0</v>
      </c>
      <c r="F351" s="31">
        <f t="shared" si="64"/>
        <v>0</v>
      </c>
      <c r="G351" s="24">
        <f t="shared" si="71"/>
        <v>0.5</v>
      </c>
      <c r="H351" s="24">
        <f>VLOOKUP(G351,LAI!$E$132:$F$282,2,FALSE)</f>
        <v>2.6069733117608935</v>
      </c>
      <c r="I351" s="32">
        <f t="shared" si="65"/>
        <v>0</v>
      </c>
      <c r="J351" s="35"/>
      <c r="L351" s="23">
        <v>348</v>
      </c>
      <c r="M351" s="30">
        <f>IF(L351&lt;=Calculator!$F$9,'Growth rate'!J350,0)</f>
        <v>0</v>
      </c>
      <c r="N351" s="30">
        <f t="shared" si="72"/>
        <v>0</v>
      </c>
      <c r="O351" s="31">
        <f t="shared" si="73"/>
        <v>0</v>
      </c>
      <c r="P351" s="31">
        <f t="shared" si="74"/>
        <v>0</v>
      </c>
      <c r="Q351" s="31">
        <f t="shared" si="66"/>
        <v>0</v>
      </c>
      <c r="R351" s="24">
        <f t="shared" si="75"/>
        <v>0.5</v>
      </c>
      <c r="S351" s="24">
        <f>VLOOKUP(R351,LAI!$E$132:$F$282,2,FALSE)</f>
        <v>2.6069733117608935</v>
      </c>
      <c r="T351" s="32">
        <f t="shared" si="67"/>
        <v>0</v>
      </c>
    </row>
    <row r="352" spans="1:20" x14ac:dyDescent="0.35">
      <c r="A352" s="23">
        <f t="shared" si="63"/>
        <v>349</v>
      </c>
      <c r="B352" s="30">
        <f>IF(A352&lt;=Calculator!$B$9,'Growth rate'!B351,0)</f>
        <v>0</v>
      </c>
      <c r="C352" s="30">
        <f t="shared" si="68"/>
        <v>0</v>
      </c>
      <c r="D352" s="31">
        <f t="shared" si="69"/>
        <v>0</v>
      </c>
      <c r="E352" s="31">
        <f t="shared" si="70"/>
        <v>0</v>
      </c>
      <c r="F352" s="31">
        <f t="shared" si="64"/>
        <v>0</v>
      </c>
      <c r="G352" s="24">
        <f t="shared" si="71"/>
        <v>0.5</v>
      </c>
      <c r="H352" s="24">
        <f>VLOOKUP(G352,LAI!$E$132:$F$282,2,FALSE)</f>
        <v>2.6069733117608935</v>
      </c>
      <c r="I352" s="32">
        <f t="shared" si="65"/>
        <v>0</v>
      </c>
      <c r="J352" s="35"/>
      <c r="L352" s="23">
        <v>349</v>
      </c>
      <c r="M352" s="30">
        <f>IF(L352&lt;=Calculator!$F$9,'Growth rate'!J351,0)</f>
        <v>0</v>
      </c>
      <c r="N352" s="30">
        <f t="shared" si="72"/>
        <v>0</v>
      </c>
      <c r="O352" s="31">
        <f t="shared" si="73"/>
        <v>0</v>
      </c>
      <c r="P352" s="31">
        <f t="shared" si="74"/>
        <v>0</v>
      </c>
      <c r="Q352" s="31">
        <f t="shared" si="66"/>
        <v>0</v>
      </c>
      <c r="R352" s="24">
        <f t="shared" si="75"/>
        <v>0.5</v>
      </c>
      <c r="S352" s="24">
        <f>VLOOKUP(R352,LAI!$E$132:$F$282,2,FALSE)</f>
        <v>2.6069733117608935</v>
      </c>
      <c r="T352" s="32">
        <f t="shared" si="67"/>
        <v>0</v>
      </c>
    </row>
    <row r="353" spans="1:20" x14ac:dyDescent="0.35">
      <c r="A353" s="23">
        <f t="shared" si="63"/>
        <v>350</v>
      </c>
      <c r="B353" s="30">
        <f>IF(A353&lt;=Calculator!$B$9,'Growth rate'!B352,0)</f>
        <v>0</v>
      </c>
      <c r="C353" s="30">
        <f t="shared" si="68"/>
        <v>0</v>
      </c>
      <c r="D353" s="31">
        <f t="shared" si="69"/>
        <v>0</v>
      </c>
      <c r="E353" s="31">
        <f t="shared" si="70"/>
        <v>0</v>
      </c>
      <c r="F353" s="31">
        <f t="shared" si="64"/>
        <v>0</v>
      </c>
      <c r="G353" s="24">
        <f t="shared" si="71"/>
        <v>0.5</v>
      </c>
      <c r="H353" s="24">
        <f>VLOOKUP(G353,LAI!$E$132:$F$282,2,FALSE)</f>
        <v>2.6069733117608935</v>
      </c>
      <c r="I353" s="32">
        <f t="shared" si="65"/>
        <v>0</v>
      </c>
      <c r="J353" s="35"/>
      <c r="L353" s="23">
        <v>350</v>
      </c>
      <c r="M353" s="30">
        <f>IF(L353&lt;=Calculator!$F$9,'Growth rate'!J352,0)</f>
        <v>0</v>
      </c>
      <c r="N353" s="30">
        <f t="shared" si="72"/>
        <v>0</v>
      </c>
      <c r="O353" s="31">
        <f t="shared" si="73"/>
        <v>0</v>
      </c>
      <c r="P353" s="31">
        <f t="shared" si="74"/>
        <v>0</v>
      </c>
      <c r="Q353" s="31">
        <f t="shared" si="66"/>
        <v>0</v>
      </c>
      <c r="R353" s="24">
        <f t="shared" si="75"/>
        <v>0.5</v>
      </c>
      <c r="S353" s="24">
        <f>VLOOKUP(R353,LAI!$E$132:$F$282,2,FALSE)</f>
        <v>2.6069733117608935</v>
      </c>
      <c r="T353" s="32">
        <f t="shared" si="67"/>
        <v>0</v>
      </c>
    </row>
    <row r="354" spans="1:20" x14ac:dyDescent="0.35">
      <c r="A354" s="23">
        <f t="shared" si="63"/>
        <v>351</v>
      </c>
      <c r="B354" s="30">
        <f>IF(A354&lt;=Calculator!$B$9,'Growth rate'!B353,0)</f>
        <v>0</v>
      </c>
      <c r="C354" s="30">
        <f t="shared" si="68"/>
        <v>0</v>
      </c>
      <c r="D354" s="31">
        <f t="shared" si="69"/>
        <v>0</v>
      </c>
      <c r="E354" s="31">
        <f t="shared" si="70"/>
        <v>0</v>
      </c>
      <c r="F354" s="31">
        <f t="shared" si="64"/>
        <v>0</v>
      </c>
      <c r="G354" s="24">
        <f t="shared" si="71"/>
        <v>0.5</v>
      </c>
      <c r="H354" s="24">
        <f>VLOOKUP(G354,LAI!$E$132:$F$282,2,FALSE)</f>
        <v>2.6069733117608935</v>
      </c>
      <c r="I354" s="32">
        <f t="shared" si="65"/>
        <v>0</v>
      </c>
      <c r="J354" s="35"/>
      <c r="L354" s="23">
        <v>351</v>
      </c>
      <c r="M354" s="30">
        <f>IF(L354&lt;=Calculator!$F$9,'Growth rate'!J353,0)</f>
        <v>0</v>
      </c>
      <c r="N354" s="30">
        <f t="shared" si="72"/>
        <v>0</v>
      </c>
      <c r="O354" s="31">
        <f t="shared" si="73"/>
        <v>0</v>
      </c>
      <c r="P354" s="31">
        <f t="shared" si="74"/>
        <v>0</v>
      </c>
      <c r="Q354" s="31">
        <f t="shared" si="66"/>
        <v>0</v>
      </c>
      <c r="R354" s="24">
        <f t="shared" si="75"/>
        <v>0.5</v>
      </c>
      <c r="S354" s="24">
        <f>VLOOKUP(R354,LAI!$E$132:$F$282,2,FALSE)</f>
        <v>2.6069733117608935</v>
      </c>
      <c r="T354" s="32">
        <f t="shared" si="67"/>
        <v>0</v>
      </c>
    </row>
    <row r="355" spans="1:20" x14ac:dyDescent="0.35">
      <c r="A355" s="23">
        <f t="shared" si="63"/>
        <v>352</v>
      </c>
      <c r="B355" s="30">
        <f>IF(A355&lt;=Calculator!$B$9,'Growth rate'!B354,0)</f>
        <v>0</v>
      </c>
      <c r="C355" s="30">
        <f t="shared" si="68"/>
        <v>0</v>
      </c>
      <c r="D355" s="31">
        <f t="shared" si="69"/>
        <v>0</v>
      </c>
      <c r="E355" s="31">
        <f t="shared" si="70"/>
        <v>0</v>
      </c>
      <c r="F355" s="31">
        <f t="shared" si="64"/>
        <v>0</v>
      </c>
      <c r="G355" s="24">
        <f t="shared" si="71"/>
        <v>0.5</v>
      </c>
      <c r="H355" s="24">
        <f>VLOOKUP(G355,LAI!$E$132:$F$282,2,FALSE)</f>
        <v>2.6069733117608935</v>
      </c>
      <c r="I355" s="32">
        <f t="shared" si="65"/>
        <v>0</v>
      </c>
      <c r="J355" s="35"/>
      <c r="L355" s="23">
        <v>352</v>
      </c>
      <c r="M355" s="30">
        <f>IF(L355&lt;=Calculator!$F$9,'Growth rate'!J354,0)</f>
        <v>0</v>
      </c>
      <c r="N355" s="30">
        <f t="shared" si="72"/>
        <v>0</v>
      </c>
      <c r="O355" s="31">
        <f t="shared" si="73"/>
        <v>0</v>
      </c>
      <c r="P355" s="31">
        <f t="shared" si="74"/>
        <v>0</v>
      </c>
      <c r="Q355" s="31">
        <f t="shared" si="66"/>
        <v>0</v>
      </c>
      <c r="R355" s="24">
        <f t="shared" si="75"/>
        <v>0.5</v>
      </c>
      <c r="S355" s="24">
        <f>VLOOKUP(R355,LAI!$E$132:$F$282,2,FALSE)</f>
        <v>2.6069733117608935</v>
      </c>
      <c r="T355" s="32">
        <f t="shared" si="67"/>
        <v>0</v>
      </c>
    </row>
    <row r="356" spans="1:20" x14ac:dyDescent="0.35">
      <c r="A356" s="23">
        <f t="shared" si="63"/>
        <v>353</v>
      </c>
      <c r="B356" s="30">
        <f>IF(A356&lt;=Calculator!$B$9,'Growth rate'!B355,0)</f>
        <v>0</v>
      </c>
      <c r="C356" s="30">
        <f t="shared" si="68"/>
        <v>0</v>
      </c>
      <c r="D356" s="31">
        <f t="shared" si="69"/>
        <v>0</v>
      </c>
      <c r="E356" s="31">
        <f t="shared" si="70"/>
        <v>0</v>
      </c>
      <c r="F356" s="31">
        <f t="shared" si="64"/>
        <v>0</v>
      </c>
      <c r="G356" s="24">
        <f t="shared" si="71"/>
        <v>0.5</v>
      </c>
      <c r="H356" s="24">
        <f>VLOOKUP(G356,LAI!$E$132:$F$282,2,FALSE)</f>
        <v>2.6069733117608935</v>
      </c>
      <c r="I356" s="32">
        <f t="shared" si="65"/>
        <v>0</v>
      </c>
      <c r="J356" s="35"/>
      <c r="L356" s="23">
        <v>353</v>
      </c>
      <c r="M356" s="30">
        <f>IF(L356&lt;=Calculator!$F$9,'Growth rate'!J355,0)</f>
        <v>0</v>
      </c>
      <c r="N356" s="30">
        <f t="shared" si="72"/>
        <v>0</v>
      </c>
      <c r="O356" s="31">
        <f t="shared" si="73"/>
        <v>0</v>
      </c>
      <c r="P356" s="31">
        <f t="shared" si="74"/>
        <v>0</v>
      </c>
      <c r="Q356" s="31">
        <f t="shared" si="66"/>
        <v>0</v>
      </c>
      <c r="R356" s="24">
        <f t="shared" si="75"/>
        <v>0.5</v>
      </c>
      <c r="S356" s="24">
        <f>VLOOKUP(R356,LAI!$E$132:$F$282,2,FALSE)</f>
        <v>2.6069733117608935</v>
      </c>
      <c r="T356" s="32">
        <f t="shared" si="67"/>
        <v>0</v>
      </c>
    </row>
    <row r="357" spans="1:20" x14ac:dyDescent="0.35">
      <c r="A357" s="23">
        <f t="shared" si="63"/>
        <v>354</v>
      </c>
      <c r="B357" s="30">
        <f>IF(A357&lt;=Calculator!$B$9,'Growth rate'!B356,0)</f>
        <v>0</v>
      </c>
      <c r="C357" s="30">
        <f t="shared" si="68"/>
        <v>0</v>
      </c>
      <c r="D357" s="31">
        <f t="shared" si="69"/>
        <v>0</v>
      </c>
      <c r="E357" s="31">
        <f t="shared" si="70"/>
        <v>0</v>
      </c>
      <c r="F357" s="31">
        <f t="shared" si="64"/>
        <v>0</v>
      </c>
      <c r="G357" s="24">
        <f t="shared" si="71"/>
        <v>0.5</v>
      </c>
      <c r="H357" s="24">
        <f>VLOOKUP(G357,LAI!$E$132:$F$282,2,FALSE)</f>
        <v>2.6069733117608935</v>
      </c>
      <c r="I357" s="32">
        <f t="shared" si="65"/>
        <v>0</v>
      </c>
      <c r="J357" s="35"/>
      <c r="L357" s="23">
        <v>354</v>
      </c>
      <c r="M357" s="30">
        <f>IF(L357&lt;=Calculator!$F$9,'Growth rate'!J356,0)</f>
        <v>0</v>
      </c>
      <c r="N357" s="30">
        <f t="shared" si="72"/>
        <v>0</v>
      </c>
      <c r="O357" s="31">
        <f t="shared" si="73"/>
        <v>0</v>
      </c>
      <c r="P357" s="31">
        <f t="shared" si="74"/>
        <v>0</v>
      </c>
      <c r="Q357" s="31">
        <f t="shared" si="66"/>
        <v>0</v>
      </c>
      <c r="R357" s="24">
        <f t="shared" si="75"/>
        <v>0.5</v>
      </c>
      <c r="S357" s="24">
        <f>VLOOKUP(R357,LAI!$E$132:$F$282,2,FALSE)</f>
        <v>2.6069733117608935</v>
      </c>
      <c r="T357" s="32">
        <f t="shared" si="67"/>
        <v>0</v>
      </c>
    </row>
    <row r="358" spans="1:20" x14ac:dyDescent="0.35">
      <c r="A358" s="23">
        <f t="shared" si="63"/>
        <v>355</v>
      </c>
      <c r="B358" s="30">
        <f>IF(A358&lt;=Calculator!$B$9,'Growth rate'!B357,0)</f>
        <v>0</v>
      </c>
      <c r="C358" s="30">
        <f t="shared" si="68"/>
        <v>0</v>
      </c>
      <c r="D358" s="31">
        <f t="shared" si="69"/>
        <v>0</v>
      </c>
      <c r="E358" s="31">
        <f t="shared" si="70"/>
        <v>0</v>
      </c>
      <c r="F358" s="31">
        <f t="shared" si="64"/>
        <v>0</v>
      </c>
      <c r="G358" s="24">
        <f t="shared" si="71"/>
        <v>0.5</v>
      </c>
      <c r="H358" s="24">
        <f>VLOOKUP(G358,LAI!$E$132:$F$282,2,FALSE)</f>
        <v>2.6069733117608935</v>
      </c>
      <c r="I358" s="32">
        <f t="shared" si="65"/>
        <v>0</v>
      </c>
      <c r="J358" s="35"/>
      <c r="L358" s="23">
        <v>355</v>
      </c>
      <c r="M358" s="30">
        <f>IF(L358&lt;=Calculator!$F$9,'Growth rate'!J357,0)</f>
        <v>0</v>
      </c>
      <c r="N358" s="30">
        <f t="shared" si="72"/>
        <v>0</v>
      </c>
      <c r="O358" s="31">
        <f t="shared" si="73"/>
        <v>0</v>
      </c>
      <c r="P358" s="31">
        <f t="shared" si="74"/>
        <v>0</v>
      </c>
      <c r="Q358" s="31">
        <f t="shared" si="66"/>
        <v>0</v>
      </c>
      <c r="R358" s="24">
        <f t="shared" si="75"/>
        <v>0.5</v>
      </c>
      <c r="S358" s="24">
        <f>VLOOKUP(R358,LAI!$E$132:$F$282,2,FALSE)</f>
        <v>2.6069733117608935</v>
      </c>
      <c r="T358" s="32">
        <f t="shared" si="67"/>
        <v>0</v>
      </c>
    </row>
    <row r="359" spans="1:20" x14ac:dyDescent="0.35">
      <c r="A359" s="23">
        <f t="shared" si="63"/>
        <v>356</v>
      </c>
      <c r="B359" s="30">
        <f>IF(A359&lt;=Calculator!$B$9,'Growth rate'!B358,0)</f>
        <v>0</v>
      </c>
      <c r="C359" s="30">
        <f t="shared" si="68"/>
        <v>0</v>
      </c>
      <c r="D359" s="31">
        <f t="shared" si="69"/>
        <v>0</v>
      </c>
      <c r="E359" s="31">
        <f t="shared" si="70"/>
        <v>0</v>
      </c>
      <c r="F359" s="31">
        <f t="shared" si="64"/>
        <v>0</v>
      </c>
      <c r="G359" s="24">
        <f t="shared" si="71"/>
        <v>0.5</v>
      </c>
      <c r="H359" s="24">
        <f>VLOOKUP(G359,LAI!$E$132:$F$282,2,FALSE)</f>
        <v>2.6069733117608935</v>
      </c>
      <c r="I359" s="32">
        <f t="shared" si="65"/>
        <v>0</v>
      </c>
      <c r="J359" s="35"/>
      <c r="L359" s="23">
        <v>356</v>
      </c>
      <c r="M359" s="30">
        <f>IF(L359&lt;=Calculator!$F$9,'Growth rate'!J358,0)</f>
        <v>0</v>
      </c>
      <c r="N359" s="30">
        <f t="shared" si="72"/>
        <v>0</v>
      </c>
      <c r="O359" s="31">
        <f t="shared" si="73"/>
        <v>0</v>
      </c>
      <c r="P359" s="31">
        <f t="shared" si="74"/>
        <v>0</v>
      </c>
      <c r="Q359" s="31">
        <f t="shared" si="66"/>
        <v>0</v>
      </c>
      <c r="R359" s="24">
        <f t="shared" si="75"/>
        <v>0.5</v>
      </c>
      <c r="S359" s="24">
        <f>VLOOKUP(R359,LAI!$E$132:$F$282,2,FALSE)</f>
        <v>2.6069733117608935</v>
      </c>
      <c r="T359" s="32">
        <f t="shared" si="67"/>
        <v>0</v>
      </c>
    </row>
    <row r="360" spans="1:20" x14ac:dyDescent="0.35">
      <c r="A360" s="23">
        <f t="shared" ref="A360:A423" si="76">A359+1</f>
        <v>357</v>
      </c>
      <c r="B360" s="30">
        <f>IF(A360&lt;=Calculator!$B$9,'Growth rate'!B359,0)</f>
        <v>0</v>
      </c>
      <c r="C360" s="30">
        <f t="shared" si="68"/>
        <v>0</v>
      </c>
      <c r="D360" s="31">
        <f t="shared" si="69"/>
        <v>0</v>
      </c>
      <c r="E360" s="31">
        <f t="shared" si="70"/>
        <v>0</v>
      </c>
      <c r="F360" s="31">
        <f t="shared" si="64"/>
        <v>0</v>
      </c>
      <c r="G360" s="24">
        <f t="shared" si="71"/>
        <v>0.5</v>
      </c>
      <c r="H360" s="24">
        <f>VLOOKUP(G360,LAI!$E$132:$F$282,2,FALSE)</f>
        <v>2.6069733117608935</v>
      </c>
      <c r="I360" s="32">
        <f t="shared" si="65"/>
        <v>0</v>
      </c>
      <c r="J360" s="35"/>
      <c r="L360" s="23">
        <v>357</v>
      </c>
      <c r="M360" s="30">
        <f>IF(L360&lt;=Calculator!$F$9,'Growth rate'!J359,0)</f>
        <v>0</v>
      </c>
      <c r="N360" s="30">
        <f t="shared" si="72"/>
        <v>0</v>
      </c>
      <c r="O360" s="31">
        <f t="shared" si="73"/>
        <v>0</v>
      </c>
      <c r="P360" s="31">
        <f t="shared" si="74"/>
        <v>0</v>
      </c>
      <c r="Q360" s="31">
        <f t="shared" si="66"/>
        <v>0</v>
      </c>
      <c r="R360" s="24">
        <f t="shared" si="75"/>
        <v>0.5</v>
      </c>
      <c r="S360" s="24">
        <f>VLOOKUP(R360,LAI!$E$132:$F$282,2,FALSE)</f>
        <v>2.6069733117608935</v>
      </c>
      <c r="T360" s="32">
        <f t="shared" si="67"/>
        <v>0</v>
      </c>
    </row>
    <row r="361" spans="1:20" x14ac:dyDescent="0.35">
      <c r="A361" s="23">
        <f t="shared" si="76"/>
        <v>358</v>
      </c>
      <c r="B361" s="30">
        <f>IF(A361&lt;=Calculator!$B$9,'Growth rate'!B360,0)</f>
        <v>0</v>
      </c>
      <c r="C361" s="30">
        <f t="shared" si="68"/>
        <v>0</v>
      </c>
      <c r="D361" s="31">
        <f t="shared" si="69"/>
        <v>0</v>
      </c>
      <c r="E361" s="31">
        <f t="shared" si="70"/>
        <v>0</v>
      </c>
      <c r="F361" s="31">
        <f t="shared" si="64"/>
        <v>0</v>
      </c>
      <c r="G361" s="24">
        <f t="shared" si="71"/>
        <v>0.5</v>
      </c>
      <c r="H361" s="24">
        <f>VLOOKUP(G361,LAI!$E$132:$F$282,2,FALSE)</f>
        <v>2.6069733117608935</v>
      </c>
      <c r="I361" s="32">
        <f t="shared" si="65"/>
        <v>0</v>
      </c>
      <c r="J361" s="35"/>
      <c r="L361" s="23">
        <v>358</v>
      </c>
      <c r="M361" s="30">
        <f>IF(L361&lt;=Calculator!$F$9,'Growth rate'!J360,0)</f>
        <v>0</v>
      </c>
      <c r="N361" s="30">
        <f t="shared" si="72"/>
        <v>0</v>
      </c>
      <c r="O361" s="31">
        <f t="shared" si="73"/>
        <v>0</v>
      </c>
      <c r="P361" s="31">
        <f t="shared" si="74"/>
        <v>0</v>
      </c>
      <c r="Q361" s="31">
        <f t="shared" si="66"/>
        <v>0</v>
      </c>
      <c r="R361" s="24">
        <f t="shared" si="75"/>
        <v>0.5</v>
      </c>
      <c r="S361" s="24">
        <f>VLOOKUP(R361,LAI!$E$132:$F$282,2,FALSE)</f>
        <v>2.6069733117608935</v>
      </c>
      <c r="T361" s="32">
        <f t="shared" si="67"/>
        <v>0</v>
      </c>
    </row>
    <row r="362" spans="1:20" x14ac:dyDescent="0.35">
      <c r="A362" s="23">
        <f t="shared" si="76"/>
        <v>359</v>
      </c>
      <c r="B362" s="30">
        <f>IF(A362&lt;=Calculator!$B$9,'Growth rate'!B361,0)</f>
        <v>0</v>
      </c>
      <c r="C362" s="30">
        <f t="shared" si="68"/>
        <v>0</v>
      </c>
      <c r="D362" s="31">
        <f t="shared" si="69"/>
        <v>0</v>
      </c>
      <c r="E362" s="31">
        <f t="shared" si="70"/>
        <v>0</v>
      </c>
      <c r="F362" s="31">
        <f t="shared" si="64"/>
        <v>0</v>
      </c>
      <c r="G362" s="24">
        <f t="shared" si="71"/>
        <v>0.5</v>
      </c>
      <c r="H362" s="24">
        <f>VLOOKUP(G362,LAI!$E$132:$F$282,2,FALSE)</f>
        <v>2.6069733117608935</v>
      </c>
      <c r="I362" s="32">
        <f t="shared" si="65"/>
        <v>0</v>
      </c>
      <c r="J362" s="35"/>
      <c r="L362" s="23">
        <v>359</v>
      </c>
      <c r="M362" s="30">
        <f>IF(L362&lt;=Calculator!$F$9,'Growth rate'!J361,0)</f>
        <v>0</v>
      </c>
      <c r="N362" s="30">
        <f t="shared" si="72"/>
        <v>0</v>
      </c>
      <c r="O362" s="31">
        <f t="shared" si="73"/>
        <v>0</v>
      </c>
      <c r="P362" s="31">
        <f t="shared" si="74"/>
        <v>0</v>
      </c>
      <c r="Q362" s="31">
        <f t="shared" si="66"/>
        <v>0</v>
      </c>
      <c r="R362" s="24">
        <f t="shared" si="75"/>
        <v>0.5</v>
      </c>
      <c r="S362" s="24">
        <f>VLOOKUP(R362,LAI!$E$132:$F$282,2,FALSE)</f>
        <v>2.6069733117608935</v>
      </c>
      <c r="T362" s="32">
        <f t="shared" si="67"/>
        <v>0</v>
      </c>
    </row>
    <row r="363" spans="1:20" x14ac:dyDescent="0.35">
      <c r="A363" s="23">
        <f t="shared" si="76"/>
        <v>360</v>
      </c>
      <c r="B363" s="30">
        <f>IF(A363&lt;=Calculator!$B$9,'Growth rate'!B362,0)</f>
        <v>0</v>
      </c>
      <c r="C363" s="30">
        <f t="shared" si="68"/>
        <v>0</v>
      </c>
      <c r="D363" s="31">
        <f t="shared" si="69"/>
        <v>0</v>
      </c>
      <c r="E363" s="31">
        <f t="shared" si="70"/>
        <v>0</v>
      </c>
      <c r="F363" s="31">
        <f t="shared" si="64"/>
        <v>0</v>
      </c>
      <c r="G363" s="24">
        <f t="shared" si="71"/>
        <v>0.5</v>
      </c>
      <c r="H363" s="24">
        <f>VLOOKUP(G363,LAI!$E$132:$F$282,2,FALSE)</f>
        <v>2.6069733117608935</v>
      </c>
      <c r="I363" s="32">
        <f t="shared" si="65"/>
        <v>0</v>
      </c>
      <c r="J363" s="35"/>
      <c r="L363" s="23">
        <v>360</v>
      </c>
      <c r="M363" s="30">
        <f>IF(L363&lt;=Calculator!$F$9,'Growth rate'!J362,0)</f>
        <v>0</v>
      </c>
      <c r="N363" s="30">
        <f t="shared" si="72"/>
        <v>0</v>
      </c>
      <c r="O363" s="31">
        <f t="shared" si="73"/>
        <v>0</v>
      </c>
      <c r="P363" s="31">
        <f t="shared" si="74"/>
        <v>0</v>
      </c>
      <c r="Q363" s="31">
        <f t="shared" si="66"/>
        <v>0</v>
      </c>
      <c r="R363" s="24">
        <f t="shared" si="75"/>
        <v>0.5</v>
      </c>
      <c r="S363" s="24">
        <f>VLOOKUP(R363,LAI!$E$132:$F$282,2,FALSE)</f>
        <v>2.6069733117608935</v>
      </c>
      <c r="T363" s="32">
        <f t="shared" si="67"/>
        <v>0</v>
      </c>
    </row>
    <row r="364" spans="1:20" x14ac:dyDescent="0.35">
      <c r="A364" s="23">
        <f t="shared" si="76"/>
        <v>361</v>
      </c>
      <c r="B364" s="30">
        <f>IF(A364&lt;=Calculator!$B$9,'Growth rate'!B363,0)</f>
        <v>0</v>
      </c>
      <c r="C364" s="30">
        <f t="shared" si="68"/>
        <v>0</v>
      </c>
      <c r="D364" s="31">
        <f t="shared" si="69"/>
        <v>0</v>
      </c>
      <c r="E364" s="31">
        <f t="shared" si="70"/>
        <v>0</v>
      </c>
      <c r="F364" s="31">
        <f t="shared" si="64"/>
        <v>0</v>
      </c>
      <c r="G364" s="24">
        <f t="shared" si="71"/>
        <v>0.5</v>
      </c>
      <c r="H364" s="24">
        <f>VLOOKUP(G364,LAI!$E$132:$F$282,2,FALSE)</f>
        <v>2.6069733117608935</v>
      </c>
      <c r="I364" s="32">
        <f t="shared" si="65"/>
        <v>0</v>
      </c>
      <c r="J364" s="35"/>
      <c r="L364" s="23">
        <v>361</v>
      </c>
      <c r="M364" s="30">
        <f>IF(L364&lt;=Calculator!$F$9,'Growth rate'!J363,0)</f>
        <v>0</v>
      </c>
      <c r="N364" s="30">
        <f t="shared" si="72"/>
        <v>0</v>
      </c>
      <c r="O364" s="31">
        <f t="shared" si="73"/>
        <v>0</v>
      </c>
      <c r="P364" s="31">
        <f t="shared" si="74"/>
        <v>0</v>
      </c>
      <c r="Q364" s="31">
        <f t="shared" si="66"/>
        <v>0</v>
      </c>
      <c r="R364" s="24">
        <f t="shared" si="75"/>
        <v>0.5</v>
      </c>
      <c r="S364" s="24">
        <f>VLOOKUP(R364,LAI!$E$132:$F$282,2,FALSE)</f>
        <v>2.6069733117608935</v>
      </c>
      <c r="T364" s="32">
        <f t="shared" si="67"/>
        <v>0</v>
      </c>
    </row>
    <row r="365" spans="1:20" x14ac:dyDescent="0.35">
      <c r="A365" s="23">
        <f t="shared" si="76"/>
        <v>362</v>
      </c>
      <c r="B365" s="30">
        <f>IF(A365&lt;=Calculator!$B$9,'Growth rate'!B364,0)</f>
        <v>0</v>
      </c>
      <c r="C365" s="30">
        <f t="shared" si="68"/>
        <v>0</v>
      </c>
      <c r="D365" s="31">
        <f t="shared" si="69"/>
        <v>0</v>
      </c>
      <c r="E365" s="31">
        <f t="shared" si="70"/>
        <v>0</v>
      </c>
      <c r="F365" s="31">
        <f t="shared" si="64"/>
        <v>0</v>
      </c>
      <c r="G365" s="24">
        <f t="shared" si="71"/>
        <v>0.5</v>
      </c>
      <c r="H365" s="24">
        <f>VLOOKUP(G365,LAI!$E$132:$F$282,2,FALSE)</f>
        <v>2.6069733117608935</v>
      </c>
      <c r="I365" s="32">
        <f t="shared" si="65"/>
        <v>0</v>
      </c>
      <c r="J365" s="35"/>
      <c r="L365" s="23">
        <v>362</v>
      </c>
      <c r="M365" s="30">
        <f>IF(L365&lt;=Calculator!$F$9,'Growth rate'!J364,0)</f>
        <v>0</v>
      </c>
      <c r="N365" s="30">
        <f t="shared" si="72"/>
        <v>0</v>
      </c>
      <c r="O365" s="31">
        <f t="shared" si="73"/>
        <v>0</v>
      </c>
      <c r="P365" s="31">
        <f t="shared" si="74"/>
        <v>0</v>
      </c>
      <c r="Q365" s="31">
        <f t="shared" si="66"/>
        <v>0</v>
      </c>
      <c r="R365" s="24">
        <f t="shared" si="75"/>
        <v>0.5</v>
      </c>
      <c r="S365" s="24">
        <f>VLOOKUP(R365,LAI!$E$132:$F$282,2,FALSE)</f>
        <v>2.6069733117608935</v>
      </c>
      <c r="T365" s="32">
        <f t="shared" si="67"/>
        <v>0</v>
      </c>
    </row>
    <row r="366" spans="1:20" x14ac:dyDescent="0.35">
      <c r="A366" s="23">
        <f t="shared" si="76"/>
        <v>363</v>
      </c>
      <c r="B366" s="30">
        <f>IF(A366&lt;=Calculator!$B$9,'Growth rate'!B365,0)</f>
        <v>0</v>
      </c>
      <c r="C366" s="30">
        <f t="shared" si="68"/>
        <v>0</v>
      </c>
      <c r="D366" s="31">
        <f t="shared" si="69"/>
        <v>0</v>
      </c>
      <c r="E366" s="31">
        <f t="shared" si="70"/>
        <v>0</v>
      </c>
      <c r="F366" s="31">
        <f t="shared" si="64"/>
        <v>0</v>
      </c>
      <c r="G366" s="24">
        <f t="shared" si="71"/>
        <v>0.5</v>
      </c>
      <c r="H366" s="24">
        <f>VLOOKUP(G366,LAI!$E$132:$F$282,2,FALSE)</f>
        <v>2.6069733117608935</v>
      </c>
      <c r="I366" s="32">
        <f t="shared" si="65"/>
        <v>0</v>
      </c>
      <c r="J366" s="35"/>
      <c r="L366" s="23">
        <v>363</v>
      </c>
      <c r="M366" s="30">
        <f>IF(L366&lt;=Calculator!$F$9,'Growth rate'!J365,0)</f>
        <v>0</v>
      </c>
      <c r="N366" s="30">
        <f t="shared" si="72"/>
        <v>0</v>
      </c>
      <c r="O366" s="31">
        <f t="shared" si="73"/>
        <v>0</v>
      </c>
      <c r="P366" s="31">
        <f t="shared" si="74"/>
        <v>0</v>
      </c>
      <c r="Q366" s="31">
        <f t="shared" si="66"/>
        <v>0</v>
      </c>
      <c r="R366" s="24">
        <f t="shared" si="75"/>
        <v>0.5</v>
      </c>
      <c r="S366" s="24">
        <f>VLOOKUP(R366,LAI!$E$132:$F$282,2,FALSE)</f>
        <v>2.6069733117608935</v>
      </c>
      <c r="T366" s="32">
        <f t="shared" si="67"/>
        <v>0</v>
      </c>
    </row>
    <row r="367" spans="1:20" x14ac:dyDescent="0.35">
      <c r="A367" s="23">
        <f t="shared" si="76"/>
        <v>364</v>
      </c>
      <c r="B367" s="30">
        <f>IF(A367&lt;=Calculator!$B$9,'Growth rate'!B366,0)</f>
        <v>0</v>
      </c>
      <c r="C367" s="30">
        <f t="shared" si="68"/>
        <v>0</v>
      </c>
      <c r="D367" s="31">
        <f t="shared" si="69"/>
        <v>0</v>
      </c>
      <c r="E367" s="31">
        <f t="shared" si="70"/>
        <v>0</v>
      </c>
      <c r="F367" s="31">
        <f t="shared" si="64"/>
        <v>0</v>
      </c>
      <c r="G367" s="24">
        <f t="shared" si="71"/>
        <v>0.5</v>
      </c>
      <c r="H367" s="24">
        <f>VLOOKUP(G367,LAI!$E$132:$F$282,2,FALSE)</f>
        <v>2.6069733117608935</v>
      </c>
      <c r="I367" s="32">
        <f t="shared" si="65"/>
        <v>0</v>
      </c>
      <c r="J367" s="35"/>
      <c r="L367" s="23">
        <v>364</v>
      </c>
      <c r="M367" s="30">
        <f>IF(L367&lt;=Calculator!$F$9,'Growth rate'!J366,0)</f>
        <v>0</v>
      </c>
      <c r="N367" s="30">
        <f t="shared" si="72"/>
        <v>0</v>
      </c>
      <c r="O367" s="31">
        <f t="shared" si="73"/>
        <v>0</v>
      </c>
      <c r="P367" s="31">
        <f t="shared" si="74"/>
        <v>0</v>
      </c>
      <c r="Q367" s="31">
        <f t="shared" si="66"/>
        <v>0</v>
      </c>
      <c r="R367" s="24">
        <f t="shared" si="75"/>
        <v>0.5</v>
      </c>
      <c r="S367" s="24">
        <f>VLOOKUP(R367,LAI!$E$132:$F$282,2,FALSE)</f>
        <v>2.6069733117608935</v>
      </c>
      <c r="T367" s="32">
        <f t="shared" si="67"/>
        <v>0</v>
      </c>
    </row>
    <row r="368" spans="1:20" x14ac:dyDescent="0.35">
      <c r="A368" s="23">
        <f t="shared" si="76"/>
        <v>365</v>
      </c>
      <c r="B368" s="30">
        <f>IF(A368&lt;=Calculator!$B$9,'Growth rate'!B367,0)</f>
        <v>0</v>
      </c>
      <c r="C368" s="30">
        <f t="shared" si="68"/>
        <v>0</v>
      </c>
      <c r="D368" s="31">
        <f t="shared" si="69"/>
        <v>0</v>
      </c>
      <c r="E368" s="31">
        <f t="shared" si="70"/>
        <v>0</v>
      </c>
      <c r="F368" s="31">
        <f t="shared" si="64"/>
        <v>0</v>
      </c>
      <c r="G368" s="24">
        <f t="shared" si="71"/>
        <v>0.5</v>
      </c>
      <c r="H368" s="24">
        <f>VLOOKUP(G368,LAI!$E$132:$F$282,2,FALSE)</f>
        <v>2.6069733117608935</v>
      </c>
      <c r="I368" s="32">
        <f t="shared" si="65"/>
        <v>0</v>
      </c>
      <c r="J368" s="35"/>
      <c r="L368" s="23">
        <v>365</v>
      </c>
      <c r="M368" s="30">
        <f>IF(L368&lt;=Calculator!$F$9,'Growth rate'!J367,0)</f>
        <v>0</v>
      </c>
      <c r="N368" s="30">
        <f t="shared" si="72"/>
        <v>0</v>
      </c>
      <c r="O368" s="31">
        <f t="shared" si="73"/>
        <v>0</v>
      </c>
      <c r="P368" s="31">
        <f t="shared" si="74"/>
        <v>0</v>
      </c>
      <c r="Q368" s="31">
        <f t="shared" si="66"/>
        <v>0</v>
      </c>
      <c r="R368" s="24">
        <f t="shared" si="75"/>
        <v>0.5</v>
      </c>
      <c r="S368" s="24">
        <f>VLOOKUP(R368,LAI!$E$132:$F$282,2,FALSE)</f>
        <v>2.6069733117608935</v>
      </c>
      <c r="T368" s="32">
        <f t="shared" si="67"/>
        <v>0</v>
      </c>
    </row>
    <row r="369" spans="1:20" x14ac:dyDescent="0.35">
      <c r="A369" s="23">
        <f t="shared" si="76"/>
        <v>366</v>
      </c>
      <c r="B369" s="30">
        <f>IF(A369&lt;=Calculator!$B$9,'Growth rate'!B368,0)</f>
        <v>0</v>
      </c>
      <c r="C369" s="30">
        <f t="shared" si="68"/>
        <v>0</v>
      </c>
      <c r="D369" s="31">
        <f t="shared" si="69"/>
        <v>0</v>
      </c>
      <c r="E369" s="31">
        <f t="shared" si="70"/>
        <v>0</v>
      </c>
      <c r="F369" s="31">
        <f t="shared" si="64"/>
        <v>0</v>
      </c>
      <c r="G369" s="24">
        <f t="shared" si="71"/>
        <v>0.5</v>
      </c>
      <c r="H369" s="24">
        <f>VLOOKUP(G369,LAI!$E$132:$F$282,2,FALSE)</f>
        <v>2.6069733117608935</v>
      </c>
      <c r="I369" s="32">
        <f t="shared" si="65"/>
        <v>0</v>
      </c>
      <c r="J369" s="35"/>
      <c r="L369" s="23">
        <v>366</v>
      </c>
      <c r="M369" s="30">
        <f>IF(L369&lt;=Calculator!$F$9,'Growth rate'!J368,0)</f>
        <v>0</v>
      </c>
      <c r="N369" s="30">
        <f t="shared" si="72"/>
        <v>0</v>
      </c>
      <c r="O369" s="31">
        <f t="shared" si="73"/>
        <v>0</v>
      </c>
      <c r="P369" s="31">
        <f t="shared" si="74"/>
        <v>0</v>
      </c>
      <c r="Q369" s="31">
        <f t="shared" si="66"/>
        <v>0</v>
      </c>
      <c r="R369" s="24">
        <f t="shared" si="75"/>
        <v>0.5</v>
      </c>
      <c r="S369" s="24">
        <f>VLOOKUP(R369,LAI!$E$132:$F$282,2,FALSE)</f>
        <v>2.6069733117608935</v>
      </c>
      <c r="T369" s="32">
        <f t="shared" si="67"/>
        <v>0</v>
      </c>
    </row>
    <row r="370" spans="1:20" x14ac:dyDescent="0.35">
      <c r="A370" s="23">
        <f t="shared" si="76"/>
        <v>367</v>
      </c>
      <c r="B370" s="30">
        <f>IF(A370&lt;=Calculator!$B$9,'Growth rate'!B369,0)</f>
        <v>0</v>
      </c>
      <c r="C370" s="30">
        <f t="shared" si="68"/>
        <v>0</v>
      </c>
      <c r="D370" s="31">
        <f t="shared" si="69"/>
        <v>0</v>
      </c>
      <c r="E370" s="31">
        <f t="shared" si="70"/>
        <v>0</v>
      </c>
      <c r="F370" s="31">
        <f t="shared" si="64"/>
        <v>0</v>
      </c>
      <c r="G370" s="24">
        <f t="shared" si="71"/>
        <v>0.5</v>
      </c>
      <c r="H370" s="24">
        <f>VLOOKUP(G370,LAI!$E$132:$F$282,2,FALSE)</f>
        <v>2.6069733117608935</v>
      </c>
      <c r="I370" s="32">
        <f t="shared" si="65"/>
        <v>0</v>
      </c>
      <c r="J370" s="35"/>
      <c r="L370" s="23">
        <v>367</v>
      </c>
      <c r="M370" s="30">
        <f>IF(L370&lt;=Calculator!$F$9,'Growth rate'!J369,0)</f>
        <v>0</v>
      </c>
      <c r="N370" s="30">
        <f t="shared" si="72"/>
        <v>0</v>
      </c>
      <c r="O370" s="31">
        <f t="shared" si="73"/>
        <v>0</v>
      </c>
      <c r="P370" s="31">
        <f t="shared" si="74"/>
        <v>0</v>
      </c>
      <c r="Q370" s="31">
        <f t="shared" si="66"/>
        <v>0</v>
      </c>
      <c r="R370" s="24">
        <f t="shared" si="75"/>
        <v>0.5</v>
      </c>
      <c r="S370" s="24">
        <f>VLOOKUP(R370,LAI!$E$132:$F$282,2,FALSE)</f>
        <v>2.6069733117608935</v>
      </c>
      <c r="T370" s="32">
        <f t="shared" si="67"/>
        <v>0</v>
      </c>
    </row>
    <row r="371" spans="1:20" x14ac:dyDescent="0.35">
      <c r="A371" s="23">
        <f t="shared" si="76"/>
        <v>368</v>
      </c>
      <c r="B371" s="30">
        <f>IF(A371&lt;=Calculator!$B$9,'Growth rate'!B370,0)</f>
        <v>0</v>
      </c>
      <c r="C371" s="30">
        <f t="shared" si="68"/>
        <v>0</v>
      </c>
      <c r="D371" s="31">
        <f t="shared" si="69"/>
        <v>0</v>
      </c>
      <c r="E371" s="31">
        <f t="shared" si="70"/>
        <v>0</v>
      </c>
      <c r="F371" s="31">
        <f t="shared" si="64"/>
        <v>0</v>
      </c>
      <c r="G371" s="24">
        <f t="shared" si="71"/>
        <v>0.5</v>
      </c>
      <c r="H371" s="24">
        <f>VLOOKUP(G371,LAI!$E$132:$F$282,2,FALSE)</f>
        <v>2.6069733117608935</v>
      </c>
      <c r="I371" s="32">
        <f t="shared" si="65"/>
        <v>0</v>
      </c>
      <c r="J371" s="35"/>
      <c r="L371" s="23">
        <v>368</v>
      </c>
      <c r="M371" s="30">
        <f>IF(L371&lt;=Calculator!$F$9,'Growth rate'!J370,0)</f>
        <v>0</v>
      </c>
      <c r="N371" s="30">
        <f t="shared" si="72"/>
        <v>0</v>
      </c>
      <c r="O371" s="31">
        <f t="shared" si="73"/>
        <v>0</v>
      </c>
      <c r="P371" s="31">
        <f t="shared" si="74"/>
        <v>0</v>
      </c>
      <c r="Q371" s="31">
        <f t="shared" si="66"/>
        <v>0</v>
      </c>
      <c r="R371" s="24">
        <f t="shared" si="75"/>
        <v>0.5</v>
      </c>
      <c r="S371" s="24">
        <f>VLOOKUP(R371,LAI!$E$132:$F$282,2,FALSE)</f>
        <v>2.6069733117608935</v>
      </c>
      <c r="T371" s="32">
        <f t="shared" si="67"/>
        <v>0</v>
      </c>
    </row>
    <row r="372" spans="1:20" x14ac:dyDescent="0.35">
      <c r="A372" s="23">
        <f t="shared" si="76"/>
        <v>369</v>
      </c>
      <c r="B372" s="30">
        <f>IF(A372&lt;=Calculator!$B$9,'Growth rate'!B371,0)</f>
        <v>0</v>
      </c>
      <c r="C372" s="30">
        <f t="shared" si="68"/>
        <v>0</v>
      </c>
      <c r="D372" s="31">
        <f t="shared" si="69"/>
        <v>0</v>
      </c>
      <c r="E372" s="31">
        <f t="shared" si="70"/>
        <v>0</v>
      </c>
      <c r="F372" s="31">
        <f t="shared" si="64"/>
        <v>0</v>
      </c>
      <c r="G372" s="24">
        <f t="shared" si="71"/>
        <v>0.5</v>
      </c>
      <c r="H372" s="24">
        <f>VLOOKUP(G372,LAI!$E$132:$F$282,2,FALSE)</f>
        <v>2.6069733117608935</v>
      </c>
      <c r="I372" s="32">
        <f t="shared" si="65"/>
        <v>0</v>
      </c>
      <c r="J372" s="35"/>
      <c r="L372" s="23">
        <v>369</v>
      </c>
      <c r="M372" s="30">
        <f>IF(L372&lt;=Calculator!$F$9,'Growth rate'!J371,0)</f>
        <v>0</v>
      </c>
      <c r="N372" s="30">
        <f t="shared" si="72"/>
        <v>0</v>
      </c>
      <c r="O372" s="31">
        <f t="shared" si="73"/>
        <v>0</v>
      </c>
      <c r="P372" s="31">
        <f t="shared" si="74"/>
        <v>0</v>
      </c>
      <c r="Q372" s="31">
        <f t="shared" si="66"/>
        <v>0</v>
      </c>
      <c r="R372" s="24">
        <f t="shared" si="75"/>
        <v>0.5</v>
      </c>
      <c r="S372" s="24">
        <f>VLOOKUP(R372,LAI!$E$132:$F$282,2,FALSE)</f>
        <v>2.6069733117608935</v>
      </c>
      <c r="T372" s="32">
        <f t="shared" si="67"/>
        <v>0</v>
      </c>
    </row>
    <row r="373" spans="1:20" x14ac:dyDescent="0.35">
      <c r="A373" s="23">
        <f t="shared" si="76"/>
        <v>370</v>
      </c>
      <c r="B373" s="30">
        <f>IF(A373&lt;=Calculator!$B$9,'Growth rate'!B372,0)</f>
        <v>0</v>
      </c>
      <c r="C373" s="30">
        <f t="shared" si="68"/>
        <v>0</v>
      </c>
      <c r="D373" s="31">
        <f t="shared" si="69"/>
        <v>0</v>
      </c>
      <c r="E373" s="31">
        <f t="shared" si="70"/>
        <v>0</v>
      </c>
      <c r="F373" s="31">
        <f t="shared" si="64"/>
        <v>0</v>
      </c>
      <c r="G373" s="24">
        <f t="shared" si="71"/>
        <v>0.5</v>
      </c>
      <c r="H373" s="24">
        <f>VLOOKUP(G373,LAI!$E$132:$F$282,2,FALSE)</f>
        <v>2.6069733117608935</v>
      </c>
      <c r="I373" s="32">
        <f t="shared" si="65"/>
        <v>0</v>
      </c>
      <c r="J373" s="35"/>
      <c r="L373" s="23">
        <v>370</v>
      </c>
      <c r="M373" s="30">
        <f>IF(L373&lt;=Calculator!$F$9,'Growth rate'!J372,0)</f>
        <v>0</v>
      </c>
      <c r="N373" s="30">
        <f t="shared" si="72"/>
        <v>0</v>
      </c>
      <c r="O373" s="31">
        <f t="shared" si="73"/>
        <v>0</v>
      </c>
      <c r="P373" s="31">
        <f t="shared" si="74"/>
        <v>0</v>
      </c>
      <c r="Q373" s="31">
        <f t="shared" si="66"/>
        <v>0</v>
      </c>
      <c r="R373" s="24">
        <f t="shared" si="75"/>
        <v>0.5</v>
      </c>
      <c r="S373" s="24">
        <f>VLOOKUP(R373,LAI!$E$132:$F$282,2,FALSE)</f>
        <v>2.6069733117608935</v>
      </c>
      <c r="T373" s="32">
        <f t="shared" si="67"/>
        <v>0</v>
      </c>
    </row>
    <row r="374" spans="1:20" x14ac:dyDescent="0.35">
      <c r="A374" s="23">
        <f t="shared" si="76"/>
        <v>371</v>
      </c>
      <c r="B374" s="30">
        <f>IF(A374&lt;=Calculator!$B$9,'Growth rate'!B373,0)</f>
        <v>0</v>
      </c>
      <c r="C374" s="30">
        <f t="shared" si="68"/>
        <v>0</v>
      </c>
      <c r="D374" s="31">
        <f t="shared" si="69"/>
        <v>0</v>
      </c>
      <c r="E374" s="31">
        <f t="shared" si="70"/>
        <v>0</v>
      </c>
      <c r="F374" s="31">
        <f t="shared" si="64"/>
        <v>0</v>
      </c>
      <c r="G374" s="24">
        <f t="shared" si="71"/>
        <v>0.5</v>
      </c>
      <c r="H374" s="24">
        <f>VLOOKUP(G374,LAI!$E$132:$F$282,2,FALSE)</f>
        <v>2.6069733117608935</v>
      </c>
      <c r="I374" s="32">
        <f t="shared" si="65"/>
        <v>0</v>
      </c>
      <c r="J374" s="35"/>
      <c r="L374" s="23">
        <v>371</v>
      </c>
      <c r="M374" s="30">
        <f>IF(L374&lt;=Calculator!$F$9,'Growth rate'!J373,0)</f>
        <v>0</v>
      </c>
      <c r="N374" s="30">
        <f t="shared" si="72"/>
        <v>0</v>
      </c>
      <c r="O374" s="31">
        <f t="shared" si="73"/>
        <v>0</v>
      </c>
      <c r="P374" s="31">
        <f t="shared" si="74"/>
        <v>0</v>
      </c>
      <c r="Q374" s="31">
        <f t="shared" si="66"/>
        <v>0</v>
      </c>
      <c r="R374" s="24">
        <f t="shared" si="75"/>
        <v>0.5</v>
      </c>
      <c r="S374" s="24">
        <f>VLOOKUP(R374,LAI!$E$132:$F$282,2,FALSE)</f>
        <v>2.6069733117608935</v>
      </c>
      <c r="T374" s="32">
        <f t="shared" si="67"/>
        <v>0</v>
      </c>
    </row>
    <row r="375" spans="1:20" x14ac:dyDescent="0.35">
      <c r="A375" s="23">
        <f t="shared" si="76"/>
        <v>372</v>
      </c>
      <c r="B375" s="30">
        <f>IF(A375&lt;=Calculator!$B$9,'Growth rate'!B374,0)</f>
        <v>0</v>
      </c>
      <c r="C375" s="30">
        <f t="shared" si="68"/>
        <v>0</v>
      </c>
      <c r="D375" s="31">
        <f t="shared" si="69"/>
        <v>0</v>
      </c>
      <c r="E375" s="31">
        <f t="shared" si="70"/>
        <v>0</v>
      </c>
      <c r="F375" s="31">
        <f t="shared" si="64"/>
        <v>0</v>
      </c>
      <c r="G375" s="24">
        <f t="shared" si="71"/>
        <v>0.5</v>
      </c>
      <c r="H375" s="24">
        <f>VLOOKUP(G375,LAI!$E$132:$F$282,2,FALSE)</f>
        <v>2.6069733117608935</v>
      </c>
      <c r="I375" s="32">
        <f t="shared" si="65"/>
        <v>0</v>
      </c>
      <c r="J375" s="35"/>
      <c r="L375" s="23">
        <v>372</v>
      </c>
      <c r="M375" s="30">
        <f>IF(L375&lt;=Calculator!$F$9,'Growth rate'!J374,0)</f>
        <v>0</v>
      </c>
      <c r="N375" s="30">
        <f t="shared" si="72"/>
        <v>0</v>
      </c>
      <c r="O375" s="31">
        <f t="shared" si="73"/>
        <v>0</v>
      </c>
      <c r="P375" s="31">
        <f t="shared" si="74"/>
        <v>0</v>
      </c>
      <c r="Q375" s="31">
        <f t="shared" si="66"/>
        <v>0</v>
      </c>
      <c r="R375" s="24">
        <f t="shared" si="75"/>
        <v>0.5</v>
      </c>
      <c r="S375" s="24">
        <f>VLOOKUP(R375,LAI!$E$132:$F$282,2,FALSE)</f>
        <v>2.6069733117608935</v>
      </c>
      <c r="T375" s="32">
        <f t="shared" si="67"/>
        <v>0</v>
      </c>
    </row>
    <row r="376" spans="1:20" x14ac:dyDescent="0.35">
      <c r="A376" s="23">
        <f t="shared" si="76"/>
        <v>373</v>
      </c>
      <c r="B376" s="30">
        <f>IF(A376&lt;=Calculator!$B$9,'Growth rate'!B375,0)</f>
        <v>0</v>
      </c>
      <c r="C376" s="30">
        <f t="shared" si="68"/>
        <v>0</v>
      </c>
      <c r="D376" s="31">
        <f t="shared" si="69"/>
        <v>0</v>
      </c>
      <c r="E376" s="31">
        <f t="shared" si="70"/>
        <v>0</v>
      </c>
      <c r="F376" s="31">
        <f t="shared" si="64"/>
        <v>0</v>
      </c>
      <c r="G376" s="24">
        <f t="shared" si="71"/>
        <v>0.5</v>
      </c>
      <c r="H376" s="24">
        <f>VLOOKUP(G376,LAI!$E$132:$F$282,2,FALSE)</f>
        <v>2.6069733117608935</v>
      </c>
      <c r="I376" s="32">
        <f t="shared" si="65"/>
        <v>0</v>
      </c>
      <c r="J376" s="35"/>
      <c r="L376" s="23">
        <v>373</v>
      </c>
      <c r="M376" s="30">
        <f>IF(L376&lt;=Calculator!$F$9,'Growth rate'!J375,0)</f>
        <v>0</v>
      </c>
      <c r="N376" s="30">
        <f t="shared" si="72"/>
        <v>0</v>
      </c>
      <c r="O376" s="31">
        <f t="shared" si="73"/>
        <v>0</v>
      </c>
      <c r="P376" s="31">
        <f t="shared" si="74"/>
        <v>0</v>
      </c>
      <c r="Q376" s="31">
        <f t="shared" si="66"/>
        <v>0</v>
      </c>
      <c r="R376" s="24">
        <f t="shared" si="75"/>
        <v>0.5</v>
      </c>
      <c r="S376" s="24">
        <f>VLOOKUP(R376,LAI!$E$132:$F$282,2,FALSE)</f>
        <v>2.6069733117608935</v>
      </c>
      <c r="T376" s="32">
        <f t="shared" si="67"/>
        <v>0</v>
      </c>
    </row>
    <row r="377" spans="1:20" x14ac:dyDescent="0.35">
      <c r="A377" s="23">
        <f t="shared" si="76"/>
        <v>374</v>
      </c>
      <c r="B377" s="30">
        <f>IF(A377&lt;=Calculator!$B$9,'Growth rate'!B376,0)</f>
        <v>0</v>
      </c>
      <c r="C377" s="30">
        <f t="shared" si="68"/>
        <v>0</v>
      </c>
      <c r="D377" s="31">
        <f t="shared" si="69"/>
        <v>0</v>
      </c>
      <c r="E377" s="31">
        <f t="shared" si="70"/>
        <v>0</v>
      </c>
      <c r="F377" s="31">
        <f t="shared" si="64"/>
        <v>0</v>
      </c>
      <c r="G377" s="24">
        <f t="shared" si="71"/>
        <v>0.5</v>
      </c>
      <c r="H377" s="24">
        <f>VLOOKUP(G377,LAI!$E$132:$F$282,2,FALSE)</f>
        <v>2.6069733117608935</v>
      </c>
      <c r="I377" s="32">
        <f t="shared" si="65"/>
        <v>0</v>
      </c>
      <c r="J377" s="35"/>
      <c r="L377" s="23">
        <v>374</v>
      </c>
      <c r="M377" s="30">
        <f>IF(L377&lt;=Calculator!$F$9,'Growth rate'!J376,0)</f>
        <v>0</v>
      </c>
      <c r="N377" s="30">
        <f t="shared" si="72"/>
        <v>0</v>
      </c>
      <c r="O377" s="31">
        <f t="shared" si="73"/>
        <v>0</v>
      </c>
      <c r="P377" s="31">
        <f t="shared" si="74"/>
        <v>0</v>
      </c>
      <c r="Q377" s="31">
        <f t="shared" si="66"/>
        <v>0</v>
      </c>
      <c r="R377" s="24">
        <f t="shared" si="75"/>
        <v>0.5</v>
      </c>
      <c r="S377" s="24">
        <f>VLOOKUP(R377,LAI!$E$132:$F$282,2,FALSE)</f>
        <v>2.6069733117608935</v>
      </c>
      <c r="T377" s="32">
        <f t="shared" si="67"/>
        <v>0</v>
      </c>
    </row>
    <row r="378" spans="1:20" x14ac:dyDescent="0.35">
      <c r="A378" s="23">
        <f t="shared" si="76"/>
        <v>375</v>
      </c>
      <c r="B378" s="30">
        <f>IF(A378&lt;=Calculator!$B$9,'Growth rate'!B377,0)</f>
        <v>0</v>
      </c>
      <c r="C378" s="30">
        <f t="shared" si="68"/>
        <v>0</v>
      </c>
      <c r="D378" s="31">
        <f t="shared" si="69"/>
        <v>0</v>
      </c>
      <c r="E378" s="31">
        <f t="shared" si="70"/>
        <v>0</v>
      </c>
      <c r="F378" s="31">
        <f t="shared" si="64"/>
        <v>0</v>
      </c>
      <c r="G378" s="24">
        <f t="shared" si="71"/>
        <v>0.5</v>
      </c>
      <c r="H378" s="24">
        <f>VLOOKUP(G378,LAI!$E$132:$F$282,2,FALSE)</f>
        <v>2.6069733117608935</v>
      </c>
      <c r="I378" s="32">
        <f t="shared" si="65"/>
        <v>0</v>
      </c>
      <c r="J378" s="35"/>
      <c r="L378" s="23">
        <v>375</v>
      </c>
      <c r="M378" s="30">
        <f>IF(L378&lt;=Calculator!$F$9,'Growth rate'!J377,0)</f>
        <v>0</v>
      </c>
      <c r="N378" s="30">
        <f t="shared" si="72"/>
        <v>0</v>
      </c>
      <c r="O378" s="31">
        <f t="shared" si="73"/>
        <v>0</v>
      </c>
      <c r="P378" s="31">
        <f t="shared" si="74"/>
        <v>0</v>
      </c>
      <c r="Q378" s="31">
        <f t="shared" si="66"/>
        <v>0</v>
      </c>
      <c r="R378" s="24">
        <f t="shared" si="75"/>
        <v>0.5</v>
      </c>
      <c r="S378" s="24">
        <f>VLOOKUP(R378,LAI!$E$132:$F$282,2,FALSE)</f>
        <v>2.6069733117608935</v>
      </c>
      <c r="T378" s="32">
        <f t="shared" si="67"/>
        <v>0</v>
      </c>
    </row>
    <row r="379" spans="1:20" x14ac:dyDescent="0.35">
      <c r="A379" s="23">
        <f t="shared" si="76"/>
        <v>376</v>
      </c>
      <c r="B379" s="30">
        <f>IF(A379&lt;=Calculator!$B$9,'Growth rate'!B378,0)</f>
        <v>0</v>
      </c>
      <c r="C379" s="30">
        <f t="shared" si="68"/>
        <v>0</v>
      </c>
      <c r="D379" s="31">
        <f t="shared" si="69"/>
        <v>0</v>
      </c>
      <c r="E379" s="31">
        <f t="shared" si="70"/>
        <v>0</v>
      </c>
      <c r="F379" s="31">
        <f t="shared" si="64"/>
        <v>0</v>
      </c>
      <c r="G379" s="24">
        <f t="shared" si="71"/>
        <v>0.5</v>
      </c>
      <c r="H379" s="24">
        <f>VLOOKUP(G379,LAI!$E$132:$F$282,2,FALSE)</f>
        <v>2.6069733117608935</v>
      </c>
      <c r="I379" s="32">
        <f t="shared" si="65"/>
        <v>0</v>
      </c>
      <c r="J379" s="35"/>
      <c r="L379" s="23">
        <v>376</v>
      </c>
      <c r="M379" s="30">
        <f>IF(L379&lt;=Calculator!$F$9,'Growth rate'!J378,0)</f>
        <v>0</v>
      </c>
      <c r="N379" s="30">
        <f t="shared" si="72"/>
        <v>0</v>
      </c>
      <c r="O379" s="31">
        <f t="shared" si="73"/>
        <v>0</v>
      </c>
      <c r="P379" s="31">
        <f t="shared" si="74"/>
        <v>0</v>
      </c>
      <c r="Q379" s="31">
        <f t="shared" si="66"/>
        <v>0</v>
      </c>
      <c r="R379" s="24">
        <f t="shared" si="75"/>
        <v>0.5</v>
      </c>
      <c r="S379" s="24">
        <f>VLOOKUP(R379,LAI!$E$132:$F$282,2,FALSE)</f>
        <v>2.6069733117608935</v>
      </c>
      <c r="T379" s="32">
        <f t="shared" si="67"/>
        <v>0</v>
      </c>
    </row>
    <row r="380" spans="1:20" x14ac:dyDescent="0.35">
      <c r="A380" s="23">
        <f t="shared" si="76"/>
        <v>377</v>
      </c>
      <c r="B380" s="30">
        <f>IF(A380&lt;=Calculator!$B$9,'Growth rate'!B379,0)</f>
        <v>0</v>
      </c>
      <c r="C380" s="30">
        <f t="shared" si="68"/>
        <v>0</v>
      </c>
      <c r="D380" s="31">
        <f t="shared" si="69"/>
        <v>0</v>
      </c>
      <c r="E380" s="31">
        <f t="shared" si="70"/>
        <v>0</v>
      </c>
      <c r="F380" s="31">
        <f t="shared" si="64"/>
        <v>0</v>
      </c>
      <c r="G380" s="24">
        <f t="shared" si="71"/>
        <v>0.5</v>
      </c>
      <c r="H380" s="24">
        <f>VLOOKUP(G380,LAI!$E$132:$F$282,2,FALSE)</f>
        <v>2.6069733117608935</v>
      </c>
      <c r="I380" s="32">
        <f t="shared" si="65"/>
        <v>0</v>
      </c>
      <c r="J380" s="35"/>
      <c r="L380" s="23">
        <v>377</v>
      </c>
      <c r="M380" s="30">
        <f>IF(L380&lt;=Calculator!$F$9,'Growth rate'!J379,0)</f>
        <v>0</v>
      </c>
      <c r="N380" s="30">
        <f t="shared" si="72"/>
        <v>0</v>
      </c>
      <c r="O380" s="31">
        <f t="shared" si="73"/>
        <v>0</v>
      </c>
      <c r="P380" s="31">
        <f t="shared" si="74"/>
        <v>0</v>
      </c>
      <c r="Q380" s="31">
        <f t="shared" si="66"/>
        <v>0</v>
      </c>
      <c r="R380" s="24">
        <f t="shared" si="75"/>
        <v>0.5</v>
      </c>
      <c r="S380" s="24">
        <f>VLOOKUP(R380,LAI!$E$132:$F$282,2,FALSE)</f>
        <v>2.6069733117608935</v>
      </c>
      <c r="T380" s="32">
        <f t="shared" si="67"/>
        <v>0</v>
      </c>
    </row>
    <row r="381" spans="1:20" x14ac:dyDescent="0.35">
      <c r="A381" s="23">
        <f t="shared" si="76"/>
        <v>378</v>
      </c>
      <c r="B381" s="30">
        <f>IF(A381&lt;=Calculator!$B$9,'Growth rate'!B380,0)</f>
        <v>0</v>
      </c>
      <c r="C381" s="30">
        <f t="shared" si="68"/>
        <v>0</v>
      </c>
      <c r="D381" s="31">
        <f t="shared" si="69"/>
        <v>0</v>
      </c>
      <c r="E381" s="31">
        <f t="shared" si="70"/>
        <v>0</v>
      </c>
      <c r="F381" s="31">
        <f t="shared" si="64"/>
        <v>0</v>
      </c>
      <c r="G381" s="24">
        <f t="shared" si="71"/>
        <v>0.5</v>
      </c>
      <c r="H381" s="24">
        <f>VLOOKUP(G381,LAI!$E$132:$F$282,2,FALSE)</f>
        <v>2.6069733117608935</v>
      </c>
      <c r="I381" s="32">
        <f t="shared" si="65"/>
        <v>0</v>
      </c>
      <c r="J381" s="35"/>
      <c r="L381" s="23">
        <v>378</v>
      </c>
      <c r="M381" s="30">
        <f>IF(L381&lt;=Calculator!$F$9,'Growth rate'!J380,0)</f>
        <v>0</v>
      </c>
      <c r="N381" s="30">
        <f t="shared" si="72"/>
        <v>0</v>
      </c>
      <c r="O381" s="31">
        <f t="shared" si="73"/>
        <v>0</v>
      </c>
      <c r="P381" s="31">
        <f t="shared" si="74"/>
        <v>0</v>
      </c>
      <c r="Q381" s="31">
        <f t="shared" si="66"/>
        <v>0</v>
      </c>
      <c r="R381" s="24">
        <f t="shared" si="75"/>
        <v>0.5</v>
      </c>
      <c r="S381" s="24">
        <f>VLOOKUP(R381,LAI!$E$132:$F$282,2,FALSE)</f>
        <v>2.6069733117608935</v>
      </c>
      <c r="T381" s="32">
        <f t="shared" si="67"/>
        <v>0</v>
      </c>
    </row>
    <row r="382" spans="1:20" x14ac:dyDescent="0.35">
      <c r="A382" s="23">
        <f t="shared" si="76"/>
        <v>379</v>
      </c>
      <c r="B382" s="30">
        <f>IF(A382&lt;=Calculator!$B$9,'Growth rate'!B381,0)</f>
        <v>0</v>
      </c>
      <c r="C382" s="30">
        <f t="shared" si="68"/>
        <v>0</v>
      </c>
      <c r="D382" s="31">
        <f t="shared" si="69"/>
        <v>0</v>
      </c>
      <c r="E382" s="31">
        <f t="shared" si="70"/>
        <v>0</v>
      </c>
      <c r="F382" s="31">
        <f t="shared" si="64"/>
        <v>0</v>
      </c>
      <c r="G382" s="24">
        <f t="shared" si="71"/>
        <v>0.5</v>
      </c>
      <c r="H382" s="24">
        <f>VLOOKUP(G382,LAI!$E$132:$F$282,2,FALSE)</f>
        <v>2.6069733117608935</v>
      </c>
      <c r="I382" s="32">
        <f t="shared" si="65"/>
        <v>0</v>
      </c>
      <c r="J382" s="35"/>
      <c r="L382" s="23">
        <v>379</v>
      </c>
      <c r="M382" s="30">
        <f>IF(L382&lt;=Calculator!$F$9,'Growth rate'!J381,0)</f>
        <v>0</v>
      </c>
      <c r="N382" s="30">
        <f t="shared" si="72"/>
        <v>0</v>
      </c>
      <c r="O382" s="31">
        <f t="shared" si="73"/>
        <v>0</v>
      </c>
      <c r="P382" s="31">
        <f t="shared" si="74"/>
        <v>0</v>
      </c>
      <c r="Q382" s="31">
        <f t="shared" si="66"/>
        <v>0</v>
      </c>
      <c r="R382" s="24">
        <f t="shared" si="75"/>
        <v>0.5</v>
      </c>
      <c r="S382" s="24">
        <f>VLOOKUP(R382,LAI!$E$132:$F$282,2,FALSE)</f>
        <v>2.6069733117608935</v>
      </c>
      <c r="T382" s="32">
        <f t="shared" si="67"/>
        <v>0</v>
      </c>
    </row>
    <row r="383" spans="1:20" x14ac:dyDescent="0.35">
      <c r="A383" s="23">
        <f t="shared" si="76"/>
        <v>380</v>
      </c>
      <c r="B383" s="30">
        <f>IF(A383&lt;=Calculator!$B$9,'Growth rate'!B382,0)</f>
        <v>0</v>
      </c>
      <c r="C383" s="30">
        <f t="shared" si="68"/>
        <v>0</v>
      </c>
      <c r="D383" s="31">
        <f t="shared" si="69"/>
        <v>0</v>
      </c>
      <c r="E383" s="31">
        <f t="shared" si="70"/>
        <v>0</v>
      </c>
      <c r="F383" s="31">
        <f t="shared" si="64"/>
        <v>0</v>
      </c>
      <c r="G383" s="24">
        <f t="shared" si="71"/>
        <v>0.5</v>
      </c>
      <c r="H383" s="24">
        <f>VLOOKUP(G383,LAI!$E$132:$F$282,2,FALSE)</f>
        <v>2.6069733117608935</v>
      </c>
      <c r="I383" s="32">
        <f t="shared" si="65"/>
        <v>0</v>
      </c>
      <c r="J383" s="35"/>
      <c r="L383" s="23">
        <v>380</v>
      </c>
      <c r="M383" s="30">
        <f>IF(L383&lt;=Calculator!$F$9,'Growth rate'!J382,0)</f>
        <v>0</v>
      </c>
      <c r="N383" s="30">
        <f t="shared" si="72"/>
        <v>0</v>
      </c>
      <c r="O383" s="31">
        <f t="shared" si="73"/>
        <v>0</v>
      </c>
      <c r="P383" s="31">
        <f t="shared" si="74"/>
        <v>0</v>
      </c>
      <c r="Q383" s="31">
        <f t="shared" si="66"/>
        <v>0</v>
      </c>
      <c r="R383" s="24">
        <f t="shared" si="75"/>
        <v>0.5</v>
      </c>
      <c r="S383" s="24">
        <f>VLOOKUP(R383,LAI!$E$132:$F$282,2,FALSE)</f>
        <v>2.6069733117608935</v>
      </c>
      <c r="T383" s="32">
        <f t="shared" si="67"/>
        <v>0</v>
      </c>
    </row>
    <row r="384" spans="1:20" x14ac:dyDescent="0.35">
      <c r="A384" s="23">
        <f t="shared" si="76"/>
        <v>381</v>
      </c>
      <c r="B384" s="30">
        <f>IF(A384&lt;=Calculator!$B$9,'Growth rate'!B383,0)</f>
        <v>0</v>
      </c>
      <c r="C384" s="30">
        <f t="shared" si="68"/>
        <v>0</v>
      </c>
      <c r="D384" s="31">
        <f t="shared" si="69"/>
        <v>0</v>
      </c>
      <c r="E384" s="31">
        <f t="shared" si="70"/>
        <v>0</v>
      </c>
      <c r="F384" s="31">
        <f t="shared" si="64"/>
        <v>0</v>
      </c>
      <c r="G384" s="24">
        <f t="shared" si="71"/>
        <v>0.5</v>
      </c>
      <c r="H384" s="24">
        <f>VLOOKUP(G384,LAI!$E$132:$F$282,2,FALSE)</f>
        <v>2.6069733117608935</v>
      </c>
      <c r="I384" s="32">
        <f t="shared" si="65"/>
        <v>0</v>
      </c>
      <c r="J384" s="35"/>
      <c r="L384" s="23">
        <v>381</v>
      </c>
      <c r="M384" s="30">
        <f>IF(L384&lt;=Calculator!$F$9,'Growth rate'!J383,0)</f>
        <v>0</v>
      </c>
      <c r="N384" s="30">
        <f t="shared" si="72"/>
        <v>0</v>
      </c>
      <c r="O384" s="31">
        <f t="shared" si="73"/>
        <v>0</v>
      </c>
      <c r="P384" s="31">
        <f t="shared" si="74"/>
        <v>0</v>
      </c>
      <c r="Q384" s="31">
        <f t="shared" si="66"/>
        <v>0</v>
      </c>
      <c r="R384" s="24">
        <f t="shared" si="75"/>
        <v>0.5</v>
      </c>
      <c r="S384" s="24">
        <f>VLOOKUP(R384,LAI!$E$132:$F$282,2,FALSE)</f>
        <v>2.6069733117608935</v>
      </c>
      <c r="T384" s="32">
        <f t="shared" si="67"/>
        <v>0</v>
      </c>
    </row>
    <row r="385" spans="1:20" x14ac:dyDescent="0.35">
      <c r="A385" s="23">
        <f t="shared" si="76"/>
        <v>382</v>
      </c>
      <c r="B385" s="30">
        <f>IF(A385&lt;=Calculator!$B$9,'Growth rate'!B384,0)</f>
        <v>0</v>
      </c>
      <c r="C385" s="30">
        <f t="shared" si="68"/>
        <v>0</v>
      </c>
      <c r="D385" s="31">
        <f t="shared" si="69"/>
        <v>0</v>
      </c>
      <c r="E385" s="31">
        <f t="shared" si="70"/>
        <v>0</v>
      </c>
      <c r="F385" s="31">
        <f t="shared" si="64"/>
        <v>0</v>
      </c>
      <c r="G385" s="24">
        <f t="shared" si="71"/>
        <v>0.5</v>
      </c>
      <c r="H385" s="24">
        <f>VLOOKUP(G385,LAI!$E$132:$F$282,2,FALSE)</f>
        <v>2.6069733117608935</v>
      </c>
      <c r="I385" s="32">
        <f t="shared" si="65"/>
        <v>0</v>
      </c>
      <c r="J385" s="35"/>
      <c r="L385" s="23">
        <v>382</v>
      </c>
      <c r="M385" s="30">
        <f>IF(L385&lt;=Calculator!$F$9,'Growth rate'!J384,0)</f>
        <v>0</v>
      </c>
      <c r="N385" s="30">
        <f t="shared" si="72"/>
        <v>0</v>
      </c>
      <c r="O385" s="31">
        <f t="shared" si="73"/>
        <v>0</v>
      </c>
      <c r="P385" s="31">
        <f t="shared" si="74"/>
        <v>0</v>
      </c>
      <c r="Q385" s="31">
        <f t="shared" si="66"/>
        <v>0</v>
      </c>
      <c r="R385" s="24">
        <f t="shared" si="75"/>
        <v>0.5</v>
      </c>
      <c r="S385" s="24">
        <f>VLOOKUP(R385,LAI!$E$132:$F$282,2,FALSE)</f>
        <v>2.6069733117608935</v>
      </c>
      <c r="T385" s="32">
        <f t="shared" si="67"/>
        <v>0</v>
      </c>
    </row>
    <row r="386" spans="1:20" x14ac:dyDescent="0.35">
      <c r="A386" s="23">
        <f t="shared" si="76"/>
        <v>383</v>
      </c>
      <c r="B386" s="30">
        <f>IF(A386&lt;=Calculator!$B$9,'Growth rate'!B385,0)</f>
        <v>0</v>
      </c>
      <c r="C386" s="30">
        <f t="shared" si="68"/>
        <v>0</v>
      </c>
      <c r="D386" s="31">
        <f t="shared" si="69"/>
        <v>0</v>
      </c>
      <c r="E386" s="31">
        <f t="shared" si="70"/>
        <v>0</v>
      </c>
      <c r="F386" s="31">
        <f t="shared" si="64"/>
        <v>0</v>
      </c>
      <c r="G386" s="24">
        <f t="shared" si="71"/>
        <v>0.5</v>
      </c>
      <c r="H386" s="24">
        <f>VLOOKUP(G386,LAI!$E$132:$F$282,2,FALSE)</f>
        <v>2.6069733117608935</v>
      </c>
      <c r="I386" s="32">
        <f t="shared" si="65"/>
        <v>0</v>
      </c>
      <c r="J386" s="35"/>
      <c r="L386" s="23">
        <v>383</v>
      </c>
      <c r="M386" s="30">
        <f>IF(L386&lt;=Calculator!$F$9,'Growth rate'!J385,0)</f>
        <v>0</v>
      </c>
      <c r="N386" s="30">
        <f t="shared" si="72"/>
        <v>0</v>
      </c>
      <c r="O386" s="31">
        <f t="shared" si="73"/>
        <v>0</v>
      </c>
      <c r="P386" s="31">
        <f t="shared" si="74"/>
        <v>0</v>
      </c>
      <c r="Q386" s="31">
        <f t="shared" si="66"/>
        <v>0</v>
      </c>
      <c r="R386" s="24">
        <f t="shared" si="75"/>
        <v>0.5</v>
      </c>
      <c r="S386" s="24">
        <f>VLOOKUP(R386,LAI!$E$132:$F$282,2,FALSE)</f>
        <v>2.6069733117608935</v>
      </c>
      <c r="T386" s="32">
        <f t="shared" si="67"/>
        <v>0</v>
      </c>
    </row>
    <row r="387" spans="1:20" x14ac:dyDescent="0.35">
      <c r="A387" s="23">
        <f t="shared" si="76"/>
        <v>384</v>
      </c>
      <c r="B387" s="30">
        <f>IF(A387&lt;=Calculator!$B$9,'Growth rate'!B386,0)</f>
        <v>0</v>
      </c>
      <c r="C387" s="30">
        <f t="shared" si="68"/>
        <v>0</v>
      </c>
      <c r="D387" s="31">
        <f t="shared" si="69"/>
        <v>0</v>
      </c>
      <c r="E387" s="31">
        <f t="shared" si="70"/>
        <v>0</v>
      </c>
      <c r="F387" s="31">
        <f t="shared" si="64"/>
        <v>0</v>
      </c>
      <c r="G387" s="24">
        <f t="shared" si="71"/>
        <v>0.5</v>
      </c>
      <c r="H387" s="24">
        <f>VLOOKUP(G387,LAI!$E$132:$F$282,2,FALSE)</f>
        <v>2.6069733117608935</v>
      </c>
      <c r="I387" s="32">
        <f t="shared" si="65"/>
        <v>0</v>
      </c>
      <c r="J387" s="35"/>
      <c r="L387" s="23">
        <v>384</v>
      </c>
      <c r="M387" s="30">
        <f>IF(L387&lt;=Calculator!$F$9,'Growth rate'!J386,0)</f>
        <v>0</v>
      </c>
      <c r="N387" s="30">
        <f t="shared" si="72"/>
        <v>0</v>
      </c>
      <c r="O387" s="31">
        <f t="shared" si="73"/>
        <v>0</v>
      </c>
      <c r="P387" s="31">
        <f t="shared" si="74"/>
        <v>0</v>
      </c>
      <c r="Q387" s="31">
        <f t="shared" si="66"/>
        <v>0</v>
      </c>
      <c r="R387" s="24">
        <f t="shared" si="75"/>
        <v>0.5</v>
      </c>
      <c r="S387" s="24">
        <f>VLOOKUP(R387,LAI!$E$132:$F$282,2,FALSE)</f>
        <v>2.6069733117608935</v>
      </c>
      <c r="T387" s="32">
        <f t="shared" si="67"/>
        <v>0</v>
      </c>
    </row>
    <row r="388" spans="1:20" x14ac:dyDescent="0.35">
      <c r="A388" s="23">
        <f t="shared" si="76"/>
        <v>385</v>
      </c>
      <c r="B388" s="30">
        <f>IF(A388&lt;=Calculator!$B$9,'Growth rate'!B387,0)</f>
        <v>0</v>
      </c>
      <c r="C388" s="30">
        <f t="shared" si="68"/>
        <v>0</v>
      </c>
      <c r="D388" s="31">
        <f t="shared" si="69"/>
        <v>0</v>
      </c>
      <c r="E388" s="31">
        <f t="shared" si="70"/>
        <v>0</v>
      </c>
      <c r="F388" s="31">
        <f t="shared" ref="F388:F451" si="77">IF(D388&gt;0,IF(E388&gt;0,D388/E388,0),0)</f>
        <v>0</v>
      </c>
      <c r="G388" s="24">
        <f t="shared" si="71"/>
        <v>0.5</v>
      </c>
      <c r="H388" s="24">
        <f>VLOOKUP(G388,LAI!$E$132:$F$282,2,FALSE)</f>
        <v>2.6069733117608935</v>
      </c>
      <c r="I388" s="32">
        <f t="shared" ref="I388:I451" si="78">(((E388/2)^2)*PI())*H388</f>
        <v>0</v>
      </c>
      <c r="J388" s="35"/>
      <c r="L388" s="23">
        <v>385</v>
      </c>
      <c r="M388" s="30">
        <f>IF(L388&lt;=Calculator!$F$9,'Growth rate'!J387,0)</f>
        <v>0</v>
      </c>
      <c r="N388" s="30">
        <f t="shared" si="72"/>
        <v>0</v>
      </c>
      <c r="O388" s="31">
        <f t="shared" si="73"/>
        <v>0</v>
      </c>
      <c r="P388" s="31">
        <f t="shared" si="74"/>
        <v>0</v>
      </c>
      <c r="Q388" s="31">
        <f t="shared" ref="Q388:Q451" si="79">IF(O388&gt;0,IF(P388&gt;0,O388/P388,0),0)</f>
        <v>0</v>
      </c>
      <c r="R388" s="24">
        <f t="shared" si="75"/>
        <v>0.5</v>
      </c>
      <c r="S388" s="24">
        <f>VLOOKUP(R388,LAI!$E$132:$F$282,2,FALSE)</f>
        <v>2.6069733117608935</v>
      </c>
      <c r="T388" s="32">
        <f t="shared" ref="T388:T451" si="80">(((P388/2)^2)*PI())*S388</f>
        <v>0</v>
      </c>
    </row>
    <row r="389" spans="1:20" x14ac:dyDescent="0.35">
      <c r="A389" s="23">
        <f t="shared" si="76"/>
        <v>386</v>
      </c>
      <c r="B389" s="30">
        <f>IF(A389&lt;=Calculator!$B$9,'Growth rate'!B388,0)</f>
        <v>0</v>
      </c>
      <c r="C389" s="30">
        <f t="shared" ref="C389:C452" si="81">IF(B389&lt;=45,B389,45)</f>
        <v>0</v>
      </c>
      <c r="D389" s="31">
        <f t="shared" ref="D389:D452" si="82">IF(C389&gt;0,EXP(1.6125 + (LN(C389) * 0.6897)),0)</f>
        <v>0</v>
      </c>
      <c r="E389" s="31">
        <f t="shared" ref="E389:E452" si="83">IF(C389&gt;0,3.9088+(C389*2.6747)+(C389^2*-0.0329),0)</f>
        <v>0</v>
      </c>
      <c r="F389" s="31">
        <f t="shared" si="77"/>
        <v>0</v>
      </c>
      <c r="G389" s="24">
        <f t="shared" ref="G389:G452" si="84">IF(F389&gt;2,2, IF(F389&lt;0.5,0.5,ROUND(F389,2)))</f>
        <v>0.5</v>
      </c>
      <c r="H389" s="24">
        <f>VLOOKUP(G389,LAI!$E$132:$F$282,2,FALSE)</f>
        <v>2.6069733117608935</v>
      </c>
      <c r="I389" s="32">
        <f t="shared" si="78"/>
        <v>0</v>
      </c>
      <c r="J389" s="35"/>
      <c r="L389" s="23">
        <v>386</v>
      </c>
      <c r="M389" s="30">
        <f>IF(L389&lt;=Calculator!$F$9,'Growth rate'!J388,0)</f>
        <v>0</v>
      </c>
      <c r="N389" s="30">
        <f t="shared" ref="N389:N452" si="85">IF(M389&lt;=45,M389,45)</f>
        <v>0</v>
      </c>
      <c r="O389" s="31">
        <f t="shared" ref="O389:O452" si="86">IF(N389&gt;0,EXP(1.6125 + (LN(N389) * 0.6897)),0)</f>
        <v>0</v>
      </c>
      <c r="P389" s="31">
        <f t="shared" ref="P389:P452" si="87">IF(N389&gt;0,3.9088+(N389*2.6747)+(N389^2*-0.0329),0)</f>
        <v>0</v>
      </c>
      <c r="Q389" s="31">
        <f t="shared" si="79"/>
        <v>0</v>
      </c>
      <c r="R389" s="24">
        <f t="shared" ref="R389:R452" si="88">IF(Q389&gt;2,2, IF(Q389&lt;0.5,0.5,ROUND(Q389,2)))</f>
        <v>0.5</v>
      </c>
      <c r="S389" s="24">
        <f>VLOOKUP(R389,LAI!$E$132:$F$282,2,FALSE)</f>
        <v>2.6069733117608935</v>
      </c>
      <c r="T389" s="32">
        <f t="shared" si="80"/>
        <v>0</v>
      </c>
    </row>
    <row r="390" spans="1:20" x14ac:dyDescent="0.35">
      <c r="A390" s="23">
        <f t="shared" si="76"/>
        <v>387</v>
      </c>
      <c r="B390" s="30">
        <f>IF(A390&lt;=Calculator!$B$9,'Growth rate'!B389,0)</f>
        <v>0</v>
      </c>
      <c r="C390" s="30">
        <f t="shared" si="81"/>
        <v>0</v>
      </c>
      <c r="D390" s="31">
        <f t="shared" si="82"/>
        <v>0</v>
      </c>
      <c r="E390" s="31">
        <f t="shared" si="83"/>
        <v>0</v>
      </c>
      <c r="F390" s="31">
        <f t="shared" si="77"/>
        <v>0</v>
      </c>
      <c r="G390" s="24">
        <f t="shared" si="84"/>
        <v>0.5</v>
      </c>
      <c r="H390" s="24">
        <f>VLOOKUP(G390,LAI!$E$132:$F$282,2,FALSE)</f>
        <v>2.6069733117608935</v>
      </c>
      <c r="I390" s="32">
        <f t="shared" si="78"/>
        <v>0</v>
      </c>
      <c r="J390" s="35"/>
      <c r="L390" s="23">
        <v>387</v>
      </c>
      <c r="M390" s="30">
        <f>IF(L390&lt;=Calculator!$F$9,'Growth rate'!J389,0)</f>
        <v>0</v>
      </c>
      <c r="N390" s="30">
        <f t="shared" si="85"/>
        <v>0</v>
      </c>
      <c r="O390" s="31">
        <f t="shared" si="86"/>
        <v>0</v>
      </c>
      <c r="P390" s="31">
        <f t="shared" si="87"/>
        <v>0</v>
      </c>
      <c r="Q390" s="31">
        <f t="shared" si="79"/>
        <v>0</v>
      </c>
      <c r="R390" s="24">
        <f t="shared" si="88"/>
        <v>0.5</v>
      </c>
      <c r="S390" s="24">
        <f>VLOOKUP(R390,LAI!$E$132:$F$282,2,FALSE)</f>
        <v>2.6069733117608935</v>
      </c>
      <c r="T390" s="32">
        <f t="shared" si="80"/>
        <v>0</v>
      </c>
    </row>
    <row r="391" spans="1:20" x14ac:dyDescent="0.35">
      <c r="A391" s="23">
        <f t="shared" si="76"/>
        <v>388</v>
      </c>
      <c r="B391" s="30">
        <f>IF(A391&lt;=Calculator!$B$9,'Growth rate'!B390,0)</f>
        <v>0</v>
      </c>
      <c r="C391" s="30">
        <f t="shared" si="81"/>
        <v>0</v>
      </c>
      <c r="D391" s="31">
        <f t="shared" si="82"/>
        <v>0</v>
      </c>
      <c r="E391" s="31">
        <f t="shared" si="83"/>
        <v>0</v>
      </c>
      <c r="F391" s="31">
        <f t="shared" si="77"/>
        <v>0</v>
      </c>
      <c r="G391" s="24">
        <f t="shared" si="84"/>
        <v>0.5</v>
      </c>
      <c r="H391" s="24">
        <f>VLOOKUP(G391,LAI!$E$132:$F$282,2,FALSE)</f>
        <v>2.6069733117608935</v>
      </c>
      <c r="I391" s="32">
        <f t="shared" si="78"/>
        <v>0</v>
      </c>
      <c r="J391" s="35"/>
      <c r="L391" s="23">
        <v>388</v>
      </c>
      <c r="M391" s="30">
        <f>IF(L391&lt;=Calculator!$F$9,'Growth rate'!J390,0)</f>
        <v>0</v>
      </c>
      <c r="N391" s="30">
        <f t="shared" si="85"/>
        <v>0</v>
      </c>
      <c r="O391" s="31">
        <f t="shared" si="86"/>
        <v>0</v>
      </c>
      <c r="P391" s="31">
        <f t="shared" si="87"/>
        <v>0</v>
      </c>
      <c r="Q391" s="31">
        <f t="shared" si="79"/>
        <v>0</v>
      </c>
      <c r="R391" s="24">
        <f t="shared" si="88"/>
        <v>0.5</v>
      </c>
      <c r="S391" s="24">
        <f>VLOOKUP(R391,LAI!$E$132:$F$282,2,FALSE)</f>
        <v>2.6069733117608935</v>
      </c>
      <c r="T391" s="32">
        <f t="shared" si="80"/>
        <v>0</v>
      </c>
    </row>
    <row r="392" spans="1:20" x14ac:dyDescent="0.35">
      <c r="A392" s="23">
        <f t="shared" si="76"/>
        <v>389</v>
      </c>
      <c r="B392" s="30">
        <f>IF(A392&lt;=Calculator!$B$9,'Growth rate'!B391,0)</f>
        <v>0</v>
      </c>
      <c r="C392" s="30">
        <f t="shared" si="81"/>
        <v>0</v>
      </c>
      <c r="D392" s="31">
        <f t="shared" si="82"/>
        <v>0</v>
      </c>
      <c r="E392" s="31">
        <f t="shared" si="83"/>
        <v>0</v>
      </c>
      <c r="F392" s="31">
        <f t="shared" si="77"/>
        <v>0</v>
      </c>
      <c r="G392" s="24">
        <f t="shared" si="84"/>
        <v>0.5</v>
      </c>
      <c r="H392" s="24">
        <f>VLOOKUP(G392,LAI!$E$132:$F$282,2,FALSE)</f>
        <v>2.6069733117608935</v>
      </c>
      <c r="I392" s="32">
        <f t="shared" si="78"/>
        <v>0</v>
      </c>
      <c r="J392" s="35"/>
      <c r="L392" s="23">
        <v>389</v>
      </c>
      <c r="M392" s="30">
        <f>IF(L392&lt;=Calculator!$F$9,'Growth rate'!J391,0)</f>
        <v>0</v>
      </c>
      <c r="N392" s="30">
        <f t="shared" si="85"/>
        <v>0</v>
      </c>
      <c r="O392" s="31">
        <f t="shared" si="86"/>
        <v>0</v>
      </c>
      <c r="P392" s="31">
        <f t="shared" si="87"/>
        <v>0</v>
      </c>
      <c r="Q392" s="31">
        <f t="shared" si="79"/>
        <v>0</v>
      </c>
      <c r="R392" s="24">
        <f t="shared" si="88"/>
        <v>0.5</v>
      </c>
      <c r="S392" s="24">
        <f>VLOOKUP(R392,LAI!$E$132:$F$282,2,FALSE)</f>
        <v>2.6069733117608935</v>
      </c>
      <c r="T392" s="32">
        <f t="shared" si="80"/>
        <v>0</v>
      </c>
    </row>
    <row r="393" spans="1:20" x14ac:dyDescent="0.35">
      <c r="A393" s="23">
        <f t="shared" si="76"/>
        <v>390</v>
      </c>
      <c r="B393" s="30">
        <f>IF(A393&lt;=Calculator!$B$9,'Growth rate'!B392,0)</f>
        <v>0</v>
      </c>
      <c r="C393" s="30">
        <f t="shared" si="81"/>
        <v>0</v>
      </c>
      <c r="D393" s="31">
        <f t="shared" si="82"/>
        <v>0</v>
      </c>
      <c r="E393" s="31">
        <f t="shared" si="83"/>
        <v>0</v>
      </c>
      <c r="F393" s="31">
        <f t="shared" si="77"/>
        <v>0</v>
      </c>
      <c r="G393" s="24">
        <f t="shared" si="84"/>
        <v>0.5</v>
      </c>
      <c r="H393" s="24">
        <f>VLOOKUP(G393,LAI!$E$132:$F$282,2,FALSE)</f>
        <v>2.6069733117608935</v>
      </c>
      <c r="I393" s="32">
        <f t="shared" si="78"/>
        <v>0</v>
      </c>
      <c r="J393" s="35"/>
      <c r="L393" s="23">
        <v>390</v>
      </c>
      <c r="M393" s="30">
        <f>IF(L393&lt;=Calculator!$F$9,'Growth rate'!J392,0)</f>
        <v>0</v>
      </c>
      <c r="N393" s="30">
        <f t="shared" si="85"/>
        <v>0</v>
      </c>
      <c r="O393" s="31">
        <f t="shared" si="86"/>
        <v>0</v>
      </c>
      <c r="P393" s="31">
        <f t="shared" si="87"/>
        <v>0</v>
      </c>
      <c r="Q393" s="31">
        <f t="shared" si="79"/>
        <v>0</v>
      </c>
      <c r="R393" s="24">
        <f t="shared" si="88"/>
        <v>0.5</v>
      </c>
      <c r="S393" s="24">
        <f>VLOOKUP(R393,LAI!$E$132:$F$282,2,FALSE)</f>
        <v>2.6069733117608935</v>
      </c>
      <c r="T393" s="32">
        <f t="shared" si="80"/>
        <v>0</v>
      </c>
    </row>
    <row r="394" spans="1:20" x14ac:dyDescent="0.35">
      <c r="A394" s="23">
        <f t="shared" si="76"/>
        <v>391</v>
      </c>
      <c r="B394" s="30">
        <f>IF(A394&lt;=Calculator!$B$9,'Growth rate'!B393,0)</f>
        <v>0</v>
      </c>
      <c r="C394" s="30">
        <f t="shared" si="81"/>
        <v>0</v>
      </c>
      <c r="D394" s="31">
        <f t="shared" si="82"/>
        <v>0</v>
      </c>
      <c r="E394" s="31">
        <f t="shared" si="83"/>
        <v>0</v>
      </c>
      <c r="F394" s="31">
        <f t="shared" si="77"/>
        <v>0</v>
      </c>
      <c r="G394" s="24">
        <f t="shared" si="84"/>
        <v>0.5</v>
      </c>
      <c r="H394" s="24">
        <f>VLOOKUP(G394,LAI!$E$132:$F$282,2,FALSE)</f>
        <v>2.6069733117608935</v>
      </c>
      <c r="I394" s="32">
        <f t="shared" si="78"/>
        <v>0</v>
      </c>
      <c r="J394" s="35"/>
      <c r="L394" s="23">
        <v>391</v>
      </c>
      <c r="M394" s="30">
        <f>IF(L394&lt;=Calculator!$F$9,'Growth rate'!J393,0)</f>
        <v>0</v>
      </c>
      <c r="N394" s="30">
        <f t="shared" si="85"/>
        <v>0</v>
      </c>
      <c r="O394" s="31">
        <f t="shared" si="86"/>
        <v>0</v>
      </c>
      <c r="P394" s="31">
        <f t="shared" si="87"/>
        <v>0</v>
      </c>
      <c r="Q394" s="31">
        <f t="shared" si="79"/>
        <v>0</v>
      </c>
      <c r="R394" s="24">
        <f t="shared" si="88"/>
        <v>0.5</v>
      </c>
      <c r="S394" s="24">
        <f>VLOOKUP(R394,LAI!$E$132:$F$282,2,FALSE)</f>
        <v>2.6069733117608935</v>
      </c>
      <c r="T394" s="32">
        <f t="shared" si="80"/>
        <v>0</v>
      </c>
    </row>
    <row r="395" spans="1:20" x14ac:dyDescent="0.35">
      <c r="A395" s="23">
        <f t="shared" si="76"/>
        <v>392</v>
      </c>
      <c r="B395" s="30">
        <f>IF(A395&lt;=Calculator!$B$9,'Growth rate'!B394,0)</f>
        <v>0</v>
      </c>
      <c r="C395" s="30">
        <f t="shared" si="81"/>
        <v>0</v>
      </c>
      <c r="D395" s="31">
        <f t="shared" si="82"/>
        <v>0</v>
      </c>
      <c r="E395" s="31">
        <f t="shared" si="83"/>
        <v>0</v>
      </c>
      <c r="F395" s="31">
        <f t="shared" si="77"/>
        <v>0</v>
      </c>
      <c r="G395" s="24">
        <f t="shared" si="84"/>
        <v>0.5</v>
      </c>
      <c r="H395" s="24">
        <f>VLOOKUP(G395,LAI!$E$132:$F$282,2,FALSE)</f>
        <v>2.6069733117608935</v>
      </c>
      <c r="I395" s="32">
        <f t="shared" si="78"/>
        <v>0</v>
      </c>
      <c r="J395" s="35"/>
      <c r="L395" s="23">
        <v>392</v>
      </c>
      <c r="M395" s="30">
        <f>IF(L395&lt;=Calculator!$F$9,'Growth rate'!J394,0)</f>
        <v>0</v>
      </c>
      <c r="N395" s="30">
        <f t="shared" si="85"/>
        <v>0</v>
      </c>
      <c r="O395" s="31">
        <f t="shared" si="86"/>
        <v>0</v>
      </c>
      <c r="P395" s="31">
        <f t="shared" si="87"/>
        <v>0</v>
      </c>
      <c r="Q395" s="31">
        <f t="shared" si="79"/>
        <v>0</v>
      </c>
      <c r="R395" s="24">
        <f t="shared" si="88"/>
        <v>0.5</v>
      </c>
      <c r="S395" s="24">
        <f>VLOOKUP(R395,LAI!$E$132:$F$282,2,FALSE)</f>
        <v>2.6069733117608935</v>
      </c>
      <c r="T395" s="32">
        <f t="shared" si="80"/>
        <v>0</v>
      </c>
    </row>
    <row r="396" spans="1:20" x14ac:dyDescent="0.35">
      <c r="A396" s="23">
        <f t="shared" si="76"/>
        <v>393</v>
      </c>
      <c r="B396" s="30">
        <f>IF(A396&lt;=Calculator!$B$9,'Growth rate'!B395,0)</f>
        <v>0</v>
      </c>
      <c r="C396" s="30">
        <f t="shared" si="81"/>
        <v>0</v>
      </c>
      <c r="D396" s="31">
        <f t="shared" si="82"/>
        <v>0</v>
      </c>
      <c r="E396" s="31">
        <f t="shared" si="83"/>
        <v>0</v>
      </c>
      <c r="F396" s="31">
        <f t="shared" si="77"/>
        <v>0</v>
      </c>
      <c r="G396" s="24">
        <f t="shared" si="84"/>
        <v>0.5</v>
      </c>
      <c r="H396" s="24">
        <f>VLOOKUP(G396,LAI!$E$132:$F$282,2,FALSE)</f>
        <v>2.6069733117608935</v>
      </c>
      <c r="I396" s="32">
        <f t="shared" si="78"/>
        <v>0</v>
      </c>
      <c r="J396" s="35"/>
      <c r="L396" s="23">
        <v>393</v>
      </c>
      <c r="M396" s="30">
        <f>IF(L396&lt;=Calculator!$F$9,'Growth rate'!J395,0)</f>
        <v>0</v>
      </c>
      <c r="N396" s="30">
        <f t="shared" si="85"/>
        <v>0</v>
      </c>
      <c r="O396" s="31">
        <f t="shared" si="86"/>
        <v>0</v>
      </c>
      <c r="P396" s="31">
        <f t="shared" si="87"/>
        <v>0</v>
      </c>
      <c r="Q396" s="31">
        <f t="shared" si="79"/>
        <v>0</v>
      </c>
      <c r="R396" s="24">
        <f t="shared" si="88"/>
        <v>0.5</v>
      </c>
      <c r="S396" s="24">
        <f>VLOOKUP(R396,LAI!$E$132:$F$282,2,FALSE)</f>
        <v>2.6069733117608935</v>
      </c>
      <c r="T396" s="32">
        <f t="shared" si="80"/>
        <v>0</v>
      </c>
    </row>
    <row r="397" spans="1:20" x14ac:dyDescent="0.35">
      <c r="A397" s="23">
        <f t="shared" si="76"/>
        <v>394</v>
      </c>
      <c r="B397" s="30">
        <f>IF(A397&lt;=Calculator!$B$9,'Growth rate'!B396,0)</f>
        <v>0</v>
      </c>
      <c r="C397" s="30">
        <f t="shared" si="81"/>
        <v>0</v>
      </c>
      <c r="D397" s="31">
        <f t="shared" si="82"/>
        <v>0</v>
      </c>
      <c r="E397" s="31">
        <f t="shared" si="83"/>
        <v>0</v>
      </c>
      <c r="F397" s="31">
        <f t="shared" si="77"/>
        <v>0</v>
      </c>
      <c r="G397" s="24">
        <f t="shared" si="84"/>
        <v>0.5</v>
      </c>
      <c r="H397" s="24">
        <f>VLOOKUP(G397,LAI!$E$132:$F$282,2,FALSE)</f>
        <v>2.6069733117608935</v>
      </c>
      <c r="I397" s="32">
        <f t="shared" si="78"/>
        <v>0</v>
      </c>
      <c r="J397" s="35"/>
      <c r="L397" s="23">
        <v>394</v>
      </c>
      <c r="M397" s="30">
        <f>IF(L397&lt;=Calculator!$F$9,'Growth rate'!J396,0)</f>
        <v>0</v>
      </c>
      <c r="N397" s="30">
        <f t="shared" si="85"/>
        <v>0</v>
      </c>
      <c r="O397" s="31">
        <f t="shared" si="86"/>
        <v>0</v>
      </c>
      <c r="P397" s="31">
        <f t="shared" si="87"/>
        <v>0</v>
      </c>
      <c r="Q397" s="31">
        <f t="shared" si="79"/>
        <v>0</v>
      </c>
      <c r="R397" s="24">
        <f t="shared" si="88"/>
        <v>0.5</v>
      </c>
      <c r="S397" s="24">
        <f>VLOOKUP(R397,LAI!$E$132:$F$282,2,FALSE)</f>
        <v>2.6069733117608935</v>
      </c>
      <c r="T397" s="32">
        <f t="shared" si="80"/>
        <v>0</v>
      </c>
    </row>
    <row r="398" spans="1:20" x14ac:dyDescent="0.35">
      <c r="A398" s="23">
        <f t="shared" si="76"/>
        <v>395</v>
      </c>
      <c r="B398" s="30">
        <f>IF(A398&lt;=Calculator!$B$9,'Growth rate'!B397,0)</f>
        <v>0</v>
      </c>
      <c r="C398" s="30">
        <f t="shared" si="81"/>
        <v>0</v>
      </c>
      <c r="D398" s="31">
        <f t="shared" si="82"/>
        <v>0</v>
      </c>
      <c r="E398" s="31">
        <f t="shared" si="83"/>
        <v>0</v>
      </c>
      <c r="F398" s="31">
        <f t="shared" si="77"/>
        <v>0</v>
      </c>
      <c r="G398" s="24">
        <f t="shared" si="84"/>
        <v>0.5</v>
      </c>
      <c r="H398" s="24">
        <f>VLOOKUP(G398,LAI!$E$132:$F$282,2,FALSE)</f>
        <v>2.6069733117608935</v>
      </c>
      <c r="I398" s="32">
        <f t="shared" si="78"/>
        <v>0</v>
      </c>
      <c r="J398" s="35"/>
      <c r="L398" s="23">
        <v>395</v>
      </c>
      <c r="M398" s="30">
        <f>IF(L398&lt;=Calculator!$F$9,'Growth rate'!J397,0)</f>
        <v>0</v>
      </c>
      <c r="N398" s="30">
        <f t="shared" si="85"/>
        <v>0</v>
      </c>
      <c r="O398" s="31">
        <f t="shared" si="86"/>
        <v>0</v>
      </c>
      <c r="P398" s="31">
        <f t="shared" si="87"/>
        <v>0</v>
      </c>
      <c r="Q398" s="31">
        <f t="shared" si="79"/>
        <v>0</v>
      </c>
      <c r="R398" s="24">
        <f t="shared" si="88"/>
        <v>0.5</v>
      </c>
      <c r="S398" s="24">
        <f>VLOOKUP(R398,LAI!$E$132:$F$282,2,FALSE)</f>
        <v>2.6069733117608935</v>
      </c>
      <c r="T398" s="32">
        <f t="shared" si="80"/>
        <v>0</v>
      </c>
    </row>
    <row r="399" spans="1:20" x14ac:dyDescent="0.35">
      <c r="A399" s="23">
        <f t="shared" si="76"/>
        <v>396</v>
      </c>
      <c r="B399" s="30">
        <f>IF(A399&lt;=Calculator!$B$9,'Growth rate'!B398,0)</f>
        <v>0</v>
      </c>
      <c r="C399" s="30">
        <f t="shared" si="81"/>
        <v>0</v>
      </c>
      <c r="D399" s="31">
        <f t="shared" si="82"/>
        <v>0</v>
      </c>
      <c r="E399" s="31">
        <f t="shared" si="83"/>
        <v>0</v>
      </c>
      <c r="F399" s="31">
        <f t="shared" si="77"/>
        <v>0</v>
      </c>
      <c r="G399" s="24">
        <f t="shared" si="84"/>
        <v>0.5</v>
      </c>
      <c r="H399" s="24">
        <f>VLOOKUP(G399,LAI!$E$132:$F$282,2,FALSE)</f>
        <v>2.6069733117608935</v>
      </c>
      <c r="I399" s="32">
        <f t="shared" si="78"/>
        <v>0</v>
      </c>
      <c r="J399" s="35"/>
      <c r="L399" s="23">
        <v>396</v>
      </c>
      <c r="M399" s="30">
        <f>IF(L399&lt;=Calculator!$F$9,'Growth rate'!J398,0)</f>
        <v>0</v>
      </c>
      <c r="N399" s="30">
        <f t="shared" si="85"/>
        <v>0</v>
      </c>
      <c r="O399" s="31">
        <f t="shared" si="86"/>
        <v>0</v>
      </c>
      <c r="P399" s="31">
        <f t="shared" si="87"/>
        <v>0</v>
      </c>
      <c r="Q399" s="31">
        <f t="shared" si="79"/>
        <v>0</v>
      </c>
      <c r="R399" s="24">
        <f t="shared" si="88"/>
        <v>0.5</v>
      </c>
      <c r="S399" s="24">
        <f>VLOOKUP(R399,LAI!$E$132:$F$282,2,FALSE)</f>
        <v>2.6069733117608935</v>
      </c>
      <c r="T399" s="32">
        <f t="shared" si="80"/>
        <v>0</v>
      </c>
    </row>
    <row r="400" spans="1:20" x14ac:dyDescent="0.35">
      <c r="A400" s="23">
        <f t="shared" si="76"/>
        <v>397</v>
      </c>
      <c r="B400" s="30">
        <f>IF(A400&lt;=Calculator!$B$9,'Growth rate'!B399,0)</f>
        <v>0</v>
      </c>
      <c r="C400" s="30">
        <f t="shared" si="81"/>
        <v>0</v>
      </c>
      <c r="D400" s="31">
        <f t="shared" si="82"/>
        <v>0</v>
      </c>
      <c r="E400" s="31">
        <f t="shared" si="83"/>
        <v>0</v>
      </c>
      <c r="F400" s="31">
        <f t="shared" si="77"/>
        <v>0</v>
      </c>
      <c r="G400" s="24">
        <f t="shared" si="84"/>
        <v>0.5</v>
      </c>
      <c r="H400" s="24">
        <f>VLOOKUP(G400,LAI!$E$132:$F$282,2,FALSE)</f>
        <v>2.6069733117608935</v>
      </c>
      <c r="I400" s="32">
        <f t="shared" si="78"/>
        <v>0</v>
      </c>
      <c r="J400" s="35"/>
      <c r="L400" s="23">
        <v>397</v>
      </c>
      <c r="M400" s="30">
        <f>IF(L400&lt;=Calculator!$F$9,'Growth rate'!J399,0)</f>
        <v>0</v>
      </c>
      <c r="N400" s="30">
        <f t="shared" si="85"/>
        <v>0</v>
      </c>
      <c r="O400" s="31">
        <f t="shared" si="86"/>
        <v>0</v>
      </c>
      <c r="P400" s="31">
        <f t="shared" si="87"/>
        <v>0</v>
      </c>
      <c r="Q400" s="31">
        <f t="shared" si="79"/>
        <v>0</v>
      </c>
      <c r="R400" s="24">
        <f t="shared" si="88"/>
        <v>0.5</v>
      </c>
      <c r="S400" s="24">
        <f>VLOOKUP(R400,LAI!$E$132:$F$282,2,FALSE)</f>
        <v>2.6069733117608935</v>
      </c>
      <c r="T400" s="32">
        <f t="shared" si="80"/>
        <v>0</v>
      </c>
    </row>
    <row r="401" spans="1:20" x14ac:dyDescent="0.35">
      <c r="A401" s="23">
        <f t="shared" si="76"/>
        <v>398</v>
      </c>
      <c r="B401" s="30">
        <f>IF(A401&lt;=Calculator!$B$9,'Growth rate'!B400,0)</f>
        <v>0</v>
      </c>
      <c r="C401" s="30">
        <f t="shared" si="81"/>
        <v>0</v>
      </c>
      <c r="D401" s="31">
        <f t="shared" si="82"/>
        <v>0</v>
      </c>
      <c r="E401" s="31">
        <f t="shared" si="83"/>
        <v>0</v>
      </c>
      <c r="F401" s="31">
        <f t="shared" si="77"/>
        <v>0</v>
      </c>
      <c r="G401" s="24">
        <f t="shared" si="84"/>
        <v>0.5</v>
      </c>
      <c r="H401" s="24">
        <f>VLOOKUP(G401,LAI!$E$132:$F$282,2,FALSE)</f>
        <v>2.6069733117608935</v>
      </c>
      <c r="I401" s="32">
        <f t="shared" si="78"/>
        <v>0</v>
      </c>
      <c r="J401" s="35"/>
      <c r="L401" s="23">
        <v>398</v>
      </c>
      <c r="M401" s="30">
        <f>IF(L401&lt;=Calculator!$F$9,'Growth rate'!J400,0)</f>
        <v>0</v>
      </c>
      <c r="N401" s="30">
        <f t="shared" si="85"/>
        <v>0</v>
      </c>
      <c r="O401" s="31">
        <f t="shared" si="86"/>
        <v>0</v>
      </c>
      <c r="P401" s="31">
        <f t="shared" si="87"/>
        <v>0</v>
      </c>
      <c r="Q401" s="31">
        <f t="shared" si="79"/>
        <v>0</v>
      </c>
      <c r="R401" s="24">
        <f t="shared" si="88"/>
        <v>0.5</v>
      </c>
      <c r="S401" s="24">
        <f>VLOOKUP(R401,LAI!$E$132:$F$282,2,FALSE)</f>
        <v>2.6069733117608935</v>
      </c>
      <c r="T401" s="32">
        <f t="shared" si="80"/>
        <v>0</v>
      </c>
    </row>
    <row r="402" spans="1:20" x14ac:dyDescent="0.35">
      <c r="A402" s="23">
        <f t="shared" si="76"/>
        <v>399</v>
      </c>
      <c r="B402" s="30">
        <f>IF(A402&lt;=Calculator!$B$9,'Growth rate'!B401,0)</f>
        <v>0</v>
      </c>
      <c r="C402" s="30">
        <f t="shared" si="81"/>
        <v>0</v>
      </c>
      <c r="D402" s="31">
        <f t="shared" si="82"/>
        <v>0</v>
      </c>
      <c r="E402" s="31">
        <f t="shared" si="83"/>
        <v>0</v>
      </c>
      <c r="F402" s="31">
        <f t="shared" si="77"/>
        <v>0</v>
      </c>
      <c r="G402" s="24">
        <f t="shared" si="84"/>
        <v>0.5</v>
      </c>
      <c r="H402" s="24">
        <f>VLOOKUP(G402,LAI!$E$132:$F$282,2,FALSE)</f>
        <v>2.6069733117608935</v>
      </c>
      <c r="I402" s="32">
        <f t="shared" si="78"/>
        <v>0</v>
      </c>
      <c r="J402" s="35"/>
      <c r="L402" s="23">
        <v>399</v>
      </c>
      <c r="M402" s="30">
        <f>IF(L402&lt;=Calculator!$F$9,'Growth rate'!J401,0)</f>
        <v>0</v>
      </c>
      <c r="N402" s="30">
        <f t="shared" si="85"/>
        <v>0</v>
      </c>
      <c r="O402" s="31">
        <f t="shared" si="86"/>
        <v>0</v>
      </c>
      <c r="P402" s="31">
        <f t="shared" si="87"/>
        <v>0</v>
      </c>
      <c r="Q402" s="31">
        <f t="shared" si="79"/>
        <v>0</v>
      </c>
      <c r="R402" s="24">
        <f t="shared" si="88"/>
        <v>0.5</v>
      </c>
      <c r="S402" s="24">
        <f>VLOOKUP(R402,LAI!$E$132:$F$282,2,FALSE)</f>
        <v>2.6069733117608935</v>
      </c>
      <c r="T402" s="32">
        <f t="shared" si="80"/>
        <v>0</v>
      </c>
    </row>
    <row r="403" spans="1:20" x14ac:dyDescent="0.35">
      <c r="A403" s="23">
        <f t="shared" si="76"/>
        <v>400</v>
      </c>
      <c r="B403" s="30">
        <f>IF(A403&lt;=Calculator!$B$9,'Growth rate'!B402,0)</f>
        <v>0</v>
      </c>
      <c r="C403" s="30">
        <f t="shared" si="81"/>
        <v>0</v>
      </c>
      <c r="D403" s="31">
        <f t="shared" si="82"/>
        <v>0</v>
      </c>
      <c r="E403" s="31">
        <f t="shared" si="83"/>
        <v>0</v>
      </c>
      <c r="F403" s="31">
        <f t="shared" si="77"/>
        <v>0</v>
      </c>
      <c r="G403" s="24">
        <f t="shared" si="84"/>
        <v>0.5</v>
      </c>
      <c r="H403" s="24">
        <f>VLOOKUP(G403,LAI!$E$132:$F$282,2,FALSE)</f>
        <v>2.6069733117608935</v>
      </c>
      <c r="I403" s="32">
        <f t="shared" si="78"/>
        <v>0</v>
      </c>
      <c r="J403" s="35"/>
      <c r="L403" s="23">
        <v>400</v>
      </c>
      <c r="M403" s="30">
        <f>IF(L403&lt;=Calculator!$F$9,'Growth rate'!J402,0)</f>
        <v>0</v>
      </c>
      <c r="N403" s="30">
        <f t="shared" si="85"/>
        <v>0</v>
      </c>
      <c r="O403" s="31">
        <f t="shared" si="86"/>
        <v>0</v>
      </c>
      <c r="P403" s="31">
        <f t="shared" si="87"/>
        <v>0</v>
      </c>
      <c r="Q403" s="31">
        <f t="shared" si="79"/>
        <v>0</v>
      </c>
      <c r="R403" s="24">
        <f t="shared" si="88"/>
        <v>0.5</v>
      </c>
      <c r="S403" s="24">
        <f>VLOOKUP(R403,LAI!$E$132:$F$282,2,FALSE)</f>
        <v>2.6069733117608935</v>
      </c>
      <c r="T403" s="32">
        <f t="shared" si="80"/>
        <v>0</v>
      </c>
    </row>
    <row r="404" spans="1:20" x14ac:dyDescent="0.35">
      <c r="A404" s="23">
        <f t="shared" si="76"/>
        <v>401</v>
      </c>
      <c r="B404" s="30">
        <f>IF(A404&lt;=Calculator!$B$9,'Growth rate'!B403,0)</f>
        <v>0</v>
      </c>
      <c r="C404" s="30">
        <f t="shared" si="81"/>
        <v>0</v>
      </c>
      <c r="D404" s="31">
        <f t="shared" si="82"/>
        <v>0</v>
      </c>
      <c r="E404" s="31">
        <f t="shared" si="83"/>
        <v>0</v>
      </c>
      <c r="F404" s="31">
        <f t="shared" si="77"/>
        <v>0</v>
      </c>
      <c r="G404" s="24">
        <f t="shared" si="84"/>
        <v>0.5</v>
      </c>
      <c r="H404" s="24">
        <f>VLOOKUP(G404,LAI!$E$132:$F$282,2,FALSE)</f>
        <v>2.6069733117608935</v>
      </c>
      <c r="I404" s="32">
        <f t="shared" si="78"/>
        <v>0</v>
      </c>
      <c r="J404" s="35"/>
      <c r="L404" s="23">
        <v>401</v>
      </c>
      <c r="M404" s="30">
        <f>IF(L404&lt;=Calculator!$F$9,'Growth rate'!J403,0)</f>
        <v>0</v>
      </c>
      <c r="N404" s="30">
        <f t="shared" si="85"/>
        <v>0</v>
      </c>
      <c r="O404" s="31">
        <f t="shared" si="86"/>
        <v>0</v>
      </c>
      <c r="P404" s="31">
        <f t="shared" si="87"/>
        <v>0</v>
      </c>
      <c r="Q404" s="31">
        <f t="shared" si="79"/>
        <v>0</v>
      </c>
      <c r="R404" s="24">
        <f t="shared" si="88"/>
        <v>0.5</v>
      </c>
      <c r="S404" s="24">
        <f>VLOOKUP(R404,LAI!$E$132:$F$282,2,FALSE)</f>
        <v>2.6069733117608935</v>
      </c>
      <c r="T404" s="32">
        <f t="shared" si="80"/>
        <v>0</v>
      </c>
    </row>
    <row r="405" spans="1:20" x14ac:dyDescent="0.35">
      <c r="A405" s="23">
        <f t="shared" si="76"/>
        <v>402</v>
      </c>
      <c r="B405" s="30">
        <f>IF(A405&lt;=Calculator!$B$9,'Growth rate'!B404,0)</f>
        <v>0</v>
      </c>
      <c r="C405" s="30">
        <f t="shared" si="81"/>
        <v>0</v>
      </c>
      <c r="D405" s="31">
        <f t="shared" si="82"/>
        <v>0</v>
      </c>
      <c r="E405" s="31">
        <f t="shared" si="83"/>
        <v>0</v>
      </c>
      <c r="F405" s="31">
        <f t="shared" si="77"/>
        <v>0</v>
      </c>
      <c r="G405" s="24">
        <f t="shared" si="84"/>
        <v>0.5</v>
      </c>
      <c r="H405" s="24">
        <f>VLOOKUP(G405,LAI!$E$132:$F$282,2,FALSE)</f>
        <v>2.6069733117608935</v>
      </c>
      <c r="I405" s="32">
        <f t="shared" si="78"/>
        <v>0</v>
      </c>
      <c r="J405" s="35"/>
      <c r="L405" s="23">
        <v>402</v>
      </c>
      <c r="M405" s="30">
        <f>IF(L405&lt;=Calculator!$F$9,'Growth rate'!J404,0)</f>
        <v>0</v>
      </c>
      <c r="N405" s="30">
        <f t="shared" si="85"/>
        <v>0</v>
      </c>
      <c r="O405" s="31">
        <f t="shared" si="86"/>
        <v>0</v>
      </c>
      <c r="P405" s="31">
        <f t="shared" si="87"/>
        <v>0</v>
      </c>
      <c r="Q405" s="31">
        <f t="shared" si="79"/>
        <v>0</v>
      </c>
      <c r="R405" s="24">
        <f t="shared" si="88"/>
        <v>0.5</v>
      </c>
      <c r="S405" s="24">
        <f>VLOOKUP(R405,LAI!$E$132:$F$282,2,FALSE)</f>
        <v>2.6069733117608935</v>
      </c>
      <c r="T405" s="32">
        <f t="shared" si="80"/>
        <v>0</v>
      </c>
    </row>
    <row r="406" spans="1:20" x14ac:dyDescent="0.35">
      <c r="A406" s="23">
        <f t="shared" si="76"/>
        <v>403</v>
      </c>
      <c r="B406" s="30">
        <f>IF(A406&lt;=Calculator!$B$9,'Growth rate'!B405,0)</f>
        <v>0</v>
      </c>
      <c r="C406" s="30">
        <f t="shared" si="81"/>
        <v>0</v>
      </c>
      <c r="D406" s="31">
        <f t="shared" si="82"/>
        <v>0</v>
      </c>
      <c r="E406" s="31">
        <f t="shared" si="83"/>
        <v>0</v>
      </c>
      <c r="F406" s="31">
        <f t="shared" si="77"/>
        <v>0</v>
      </c>
      <c r="G406" s="24">
        <f t="shared" si="84"/>
        <v>0.5</v>
      </c>
      <c r="H406" s="24">
        <f>VLOOKUP(G406,LAI!$E$132:$F$282,2,FALSE)</f>
        <v>2.6069733117608935</v>
      </c>
      <c r="I406" s="32">
        <f t="shared" si="78"/>
        <v>0</v>
      </c>
      <c r="J406" s="35"/>
      <c r="L406" s="23">
        <v>403</v>
      </c>
      <c r="M406" s="30">
        <f>IF(L406&lt;=Calculator!$F$9,'Growth rate'!J405,0)</f>
        <v>0</v>
      </c>
      <c r="N406" s="30">
        <f t="shared" si="85"/>
        <v>0</v>
      </c>
      <c r="O406" s="31">
        <f t="shared" si="86"/>
        <v>0</v>
      </c>
      <c r="P406" s="31">
        <f t="shared" si="87"/>
        <v>0</v>
      </c>
      <c r="Q406" s="31">
        <f t="shared" si="79"/>
        <v>0</v>
      </c>
      <c r="R406" s="24">
        <f t="shared" si="88"/>
        <v>0.5</v>
      </c>
      <c r="S406" s="24">
        <f>VLOOKUP(R406,LAI!$E$132:$F$282,2,FALSE)</f>
        <v>2.6069733117608935</v>
      </c>
      <c r="T406" s="32">
        <f t="shared" si="80"/>
        <v>0</v>
      </c>
    </row>
    <row r="407" spans="1:20" x14ac:dyDescent="0.35">
      <c r="A407" s="23">
        <f t="shared" si="76"/>
        <v>404</v>
      </c>
      <c r="B407" s="30">
        <f>IF(A407&lt;=Calculator!$B$9,'Growth rate'!B406,0)</f>
        <v>0</v>
      </c>
      <c r="C407" s="30">
        <f t="shared" si="81"/>
        <v>0</v>
      </c>
      <c r="D407" s="31">
        <f t="shared" si="82"/>
        <v>0</v>
      </c>
      <c r="E407" s="31">
        <f t="shared" si="83"/>
        <v>0</v>
      </c>
      <c r="F407" s="31">
        <f t="shared" si="77"/>
        <v>0</v>
      </c>
      <c r="G407" s="24">
        <f t="shared" si="84"/>
        <v>0.5</v>
      </c>
      <c r="H407" s="24">
        <f>VLOOKUP(G407,LAI!$E$132:$F$282,2,FALSE)</f>
        <v>2.6069733117608935</v>
      </c>
      <c r="I407" s="32">
        <f t="shared" si="78"/>
        <v>0</v>
      </c>
      <c r="J407" s="35"/>
      <c r="L407" s="23">
        <v>404</v>
      </c>
      <c r="M407" s="30">
        <f>IF(L407&lt;=Calculator!$F$9,'Growth rate'!J406,0)</f>
        <v>0</v>
      </c>
      <c r="N407" s="30">
        <f t="shared" si="85"/>
        <v>0</v>
      </c>
      <c r="O407" s="31">
        <f t="shared" si="86"/>
        <v>0</v>
      </c>
      <c r="P407" s="31">
        <f t="shared" si="87"/>
        <v>0</v>
      </c>
      <c r="Q407" s="31">
        <f t="shared" si="79"/>
        <v>0</v>
      </c>
      <c r="R407" s="24">
        <f t="shared" si="88"/>
        <v>0.5</v>
      </c>
      <c r="S407" s="24">
        <f>VLOOKUP(R407,LAI!$E$132:$F$282,2,FALSE)</f>
        <v>2.6069733117608935</v>
      </c>
      <c r="T407" s="32">
        <f t="shared" si="80"/>
        <v>0</v>
      </c>
    </row>
    <row r="408" spans="1:20" x14ac:dyDescent="0.35">
      <c r="A408" s="23">
        <f t="shared" si="76"/>
        <v>405</v>
      </c>
      <c r="B408" s="30">
        <f>IF(A408&lt;=Calculator!$B$9,'Growth rate'!B407,0)</f>
        <v>0</v>
      </c>
      <c r="C408" s="30">
        <f t="shared" si="81"/>
        <v>0</v>
      </c>
      <c r="D408" s="31">
        <f t="shared" si="82"/>
        <v>0</v>
      </c>
      <c r="E408" s="31">
        <f t="shared" si="83"/>
        <v>0</v>
      </c>
      <c r="F408" s="31">
        <f t="shared" si="77"/>
        <v>0</v>
      </c>
      <c r="G408" s="24">
        <f t="shared" si="84"/>
        <v>0.5</v>
      </c>
      <c r="H408" s="24">
        <f>VLOOKUP(G408,LAI!$E$132:$F$282,2,FALSE)</f>
        <v>2.6069733117608935</v>
      </c>
      <c r="I408" s="32">
        <f t="shared" si="78"/>
        <v>0</v>
      </c>
      <c r="J408" s="35"/>
      <c r="L408" s="23">
        <v>405</v>
      </c>
      <c r="M408" s="30">
        <f>IF(L408&lt;=Calculator!$F$9,'Growth rate'!J407,0)</f>
        <v>0</v>
      </c>
      <c r="N408" s="30">
        <f t="shared" si="85"/>
        <v>0</v>
      </c>
      <c r="O408" s="31">
        <f t="shared" si="86"/>
        <v>0</v>
      </c>
      <c r="P408" s="31">
        <f t="shared" si="87"/>
        <v>0</v>
      </c>
      <c r="Q408" s="31">
        <f t="shared" si="79"/>
        <v>0</v>
      </c>
      <c r="R408" s="24">
        <f t="shared" si="88"/>
        <v>0.5</v>
      </c>
      <c r="S408" s="24">
        <f>VLOOKUP(R408,LAI!$E$132:$F$282,2,FALSE)</f>
        <v>2.6069733117608935</v>
      </c>
      <c r="T408" s="32">
        <f t="shared" si="80"/>
        <v>0</v>
      </c>
    </row>
    <row r="409" spans="1:20" x14ac:dyDescent="0.35">
      <c r="A409" s="23">
        <f t="shared" si="76"/>
        <v>406</v>
      </c>
      <c r="B409" s="30">
        <f>IF(A409&lt;=Calculator!$B$9,'Growth rate'!B408,0)</f>
        <v>0</v>
      </c>
      <c r="C409" s="30">
        <f t="shared" si="81"/>
        <v>0</v>
      </c>
      <c r="D409" s="31">
        <f t="shared" si="82"/>
        <v>0</v>
      </c>
      <c r="E409" s="31">
        <f t="shared" si="83"/>
        <v>0</v>
      </c>
      <c r="F409" s="31">
        <f t="shared" si="77"/>
        <v>0</v>
      </c>
      <c r="G409" s="24">
        <f t="shared" si="84"/>
        <v>0.5</v>
      </c>
      <c r="H409" s="24">
        <f>VLOOKUP(G409,LAI!$E$132:$F$282,2,FALSE)</f>
        <v>2.6069733117608935</v>
      </c>
      <c r="I409" s="32">
        <f t="shared" si="78"/>
        <v>0</v>
      </c>
      <c r="J409" s="35"/>
      <c r="L409" s="23">
        <v>406</v>
      </c>
      <c r="M409" s="30">
        <f>IF(L409&lt;=Calculator!$F$9,'Growth rate'!J408,0)</f>
        <v>0</v>
      </c>
      <c r="N409" s="30">
        <f t="shared" si="85"/>
        <v>0</v>
      </c>
      <c r="O409" s="31">
        <f t="shared" si="86"/>
        <v>0</v>
      </c>
      <c r="P409" s="31">
        <f t="shared" si="87"/>
        <v>0</v>
      </c>
      <c r="Q409" s="31">
        <f t="shared" si="79"/>
        <v>0</v>
      </c>
      <c r="R409" s="24">
        <f t="shared" si="88"/>
        <v>0.5</v>
      </c>
      <c r="S409" s="24">
        <f>VLOOKUP(R409,LAI!$E$132:$F$282,2,FALSE)</f>
        <v>2.6069733117608935</v>
      </c>
      <c r="T409" s="32">
        <f t="shared" si="80"/>
        <v>0</v>
      </c>
    </row>
    <row r="410" spans="1:20" x14ac:dyDescent="0.35">
      <c r="A410" s="23">
        <f t="shared" si="76"/>
        <v>407</v>
      </c>
      <c r="B410" s="30">
        <f>IF(A410&lt;=Calculator!$B$9,'Growth rate'!B409,0)</f>
        <v>0</v>
      </c>
      <c r="C410" s="30">
        <f t="shared" si="81"/>
        <v>0</v>
      </c>
      <c r="D410" s="31">
        <f t="shared" si="82"/>
        <v>0</v>
      </c>
      <c r="E410" s="31">
        <f t="shared" si="83"/>
        <v>0</v>
      </c>
      <c r="F410" s="31">
        <f t="shared" si="77"/>
        <v>0</v>
      </c>
      <c r="G410" s="24">
        <f t="shared" si="84"/>
        <v>0.5</v>
      </c>
      <c r="H410" s="24">
        <f>VLOOKUP(G410,LAI!$E$132:$F$282,2,FALSE)</f>
        <v>2.6069733117608935</v>
      </c>
      <c r="I410" s="32">
        <f t="shared" si="78"/>
        <v>0</v>
      </c>
      <c r="J410" s="35"/>
      <c r="L410" s="23">
        <v>407</v>
      </c>
      <c r="M410" s="30">
        <f>IF(L410&lt;=Calculator!$F$9,'Growth rate'!J409,0)</f>
        <v>0</v>
      </c>
      <c r="N410" s="30">
        <f t="shared" si="85"/>
        <v>0</v>
      </c>
      <c r="O410" s="31">
        <f t="shared" si="86"/>
        <v>0</v>
      </c>
      <c r="P410" s="31">
        <f t="shared" si="87"/>
        <v>0</v>
      </c>
      <c r="Q410" s="31">
        <f t="shared" si="79"/>
        <v>0</v>
      </c>
      <c r="R410" s="24">
        <f t="shared" si="88"/>
        <v>0.5</v>
      </c>
      <c r="S410" s="24">
        <f>VLOOKUP(R410,LAI!$E$132:$F$282,2,FALSE)</f>
        <v>2.6069733117608935</v>
      </c>
      <c r="T410" s="32">
        <f t="shared" si="80"/>
        <v>0</v>
      </c>
    </row>
    <row r="411" spans="1:20" x14ac:dyDescent="0.35">
      <c r="A411" s="23">
        <f t="shared" si="76"/>
        <v>408</v>
      </c>
      <c r="B411" s="30">
        <f>IF(A411&lt;=Calculator!$B$9,'Growth rate'!B410,0)</f>
        <v>0</v>
      </c>
      <c r="C411" s="30">
        <f t="shared" si="81"/>
        <v>0</v>
      </c>
      <c r="D411" s="31">
        <f t="shared" si="82"/>
        <v>0</v>
      </c>
      <c r="E411" s="31">
        <f t="shared" si="83"/>
        <v>0</v>
      </c>
      <c r="F411" s="31">
        <f t="shared" si="77"/>
        <v>0</v>
      </c>
      <c r="G411" s="24">
        <f t="shared" si="84"/>
        <v>0.5</v>
      </c>
      <c r="H411" s="24">
        <f>VLOOKUP(G411,LAI!$E$132:$F$282,2,FALSE)</f>
        <v>2.6069733117608935</v>
      </c>
      <c r="I411" s="32">
        <f t="shared" si="78"/>
        <v>0</v>
      </c>
      <c r="J411" s="35"/>
      <c r="L411" s="23">
        <v>408</v>
      </c>
      <c r="M411" s="30">
        <f>IF(L411&lt;=Calculator!$F$9,'Growth rate'!J410,0)</f>
        <v>0</v>
      </c>
      <c r="N411" s="30">
        <f t="shared" si="85"/>
        <v>0</v>
      </c>
      <c r="O411" s="31">
        <f t="shared" si="86"/>
        <v>0</v>
      </c>
      <c r="P411" s="31">
        <f t="shared" si="87"/>
        <v>0</v>
      </c>
      <c r="Q411" s="31">
        <f t="shared" si="79"/>
        <v>0</v>
      </c>
      <c r="R411" s="24">
        <f t="shared" si="88"/>
        <v>0.5</v>
      </c>
      <c r="S411" s="24">
        <f>VLOOKUP(R411,LAI!$E$132:$F$282,2,FALSE)</f>
        <v>2.6069733117608935</v>
      </c>
      <c r="T411" s="32">
        <f t="shared" si="80"/>
        <v>0</v>
      </c>
    </row>
    <row r="412" spans="1:20" x14ac:dyDescent="0.35">
      <c r="A412" s="23">
        <f t="shared" si="76"/>
        <v>409</v>
      </c>
      <c r="B412" s="30">
        <f>IF(A412&lt;=Calculator!$B$9,'Growth rate'!B411,0)</f>
        <v>0</v>
      </c>
      <c r="C412" s="30">
        <f t="shared" si="81"/>
        <v>0</v>
      </c>
      <c r="D412" s="31">
        <f t="shared" si="82"/>
        <v>0</v>
      </c>
      <c r="E412" s="31">
        <f t="shared" si="83"/>
        <v>0</v>
      </c>
      <c r="F412" s="31">
        <f t="shared" si="77"/>
        <v>0</v>
      </c>
      <c r="G412" s="24">
        <f t="shared" si="84"/>
        <v>0.5</v>
      </c>
      <c r="H412" s="24">
        <f>VLOOKUP(G412,LAI!$E$132:$F$282,2,FALSE)</f>
        <v>2.6069733117608935</v>
      </c>
      <c r="I412" s="32">
        <f t="shared" si="78"/>
        <v>0</v>
      </c>
      <c r="J412" s="35"/>
      <c r="L412" s="23">
        <v>409</v>
      </c>
      <c r="M412" s="30">
        <f>IF(L412&lt;=Calculator!$F$9,'Growth rate'!J411,0)</f>
        <v>0</v>
      </c>
      <c r="N412" s="30">
        <f t="shared" si="85"/>
        <v>0</v>
      </c>
      <c r="O412" s="31">
        <f t="shared" si="86"/>
        <v>0</v>
      </c>
      <c r="P412" s="31">
        <f t="shared" si="87"/>
        <v>0</v>
      </c>
      <c r="Q412" s="31">
        <f t="shared" si="79"/>
        <v>0</v>
      </c>
      <c r="R412" s="24">
        <f t="shared" si="88"/>
        <v>0.5</v>
      </c>
      <c r="S412" s="24">
        <f>VLOOKUP(R412,LAI!$E$132:$F$282,2,FALSE)</f>
        <v>2.6069733117608935</v>
      </c>
      <c r="T412" s="32">
        <f t="shared" si="80"/>
        <v>0</v>
      </c>
    </row>
    <row r="413" spans="1:20" x14ac:dyDescent="0.35">
      <c r="A413" s="23">
        <f t="shared" si="76"/>
        <v>410</v>
      </c>
      <c r="B413" s="30">
        <f>IF(A413&lt;=Calculator!$B$9,'Growth rate'!B412,0)</f>
        <v>0</v>
      </c>
      <c r="C413" s="30">
        <f t="shared" si="81"/>
        <v>0</v>
      </c>
      <c r="D413" s="31">
        <f t="shared" si="82"/>
        <v>0</v>
      </c>
      <c r="E413" s="31">
        <f t="shared" si="83"/>
        <v>0</v>
      </c>
      <c r="F413" s="31">
        <f t="shared" si="77"/>
        <v>0</v>
      </c>
      <c r="G413" s="24">
        <f t="shared" si="84"/>
        <v>0.5</v>
      </c>
      <c r="H413" s="24">
        <f>VLOOKUP(G413,LAI!$E$132:$F$282,2,FALSE)</f>
        <v>2.6069733117608935</v>
      </c>
      <c r="I413" s="32">
        <f t="shared" si="78"/>
        <v>0</v>
      </c>
      <c r="J413" s="35"/>
      <c r="L413" s="23">
        <v>410</v>
      </c>
      <c r="M413" s="30">
        <f>IF(L413&lt;=Calculator!$F$9,'Growth rate'!J412,0)</f>
        <v>0</v>
      </c>
      <c r="N413" s="30">
        <f t="shared" si="85"/>
        <v>0</v>
      </c>
      <c r="O413" s="31">
        <f t="shared" si="86"/>
        <v>0</v>
      </c>
      <c r="P413" s="31">
        <f t="shared" si="87"/>
        <v>0</v>
      </c>
      <c r="Q413" s="31">
        <f t="shared" si="79"/>
        <v>0</v>
      </c>
      <c r="R413" s="24">
        <f t="shared" si="88"/>
        <v>0.5</v>
      </c>
      <c r="S413" s="24">
        <f>VLOOKUP(R413,LAI!$E$132:$F$282,2,FALSE)</f>
        <v>2.6069733117608935</v>
      </c>
      <c r="T413" s="32">
        <f t="shared" si="80"/>
        <v>0</v>
      </c>
    </row>
    <row r="414" spans="1:20" x14ac:dyDescent="0.35">
      <c r="A414" s="23">
        <f t="shared" si="76"/>
        <v>411</v>
      </c>
      <c r="B414" s="30">
        <f>IF(A414&lt;=Calculator!$B$9,'Growth rate'!B413,0)</f>
        <v>0</v>
      </c>
      <c r="C414" s="30">
        <f t="shared" si="81"/>
        <v>0</v>
      </c>
      <c r="D414" s="31">
        <f t="shared" si="82"/>
        <v>0</v>
      </c>
      <c r="E414" s="31">
        <f t="shared" si="83"/>
        <v>0</v>
      </c>
      <c r="F414" s="31">
        <f t="shared" si="77"/>
        <v>0</v>
      </c>
      <c r="G414" s="24">
        <f t="shared" si="84"/>
        <v>0.5</v>
      </c>
      <c r="H414" s="24">
        <f>VLOOKUP(G414,LAI!$E$132:$F$282,2,FALSE)</f>
        <v>2.6069733117608935</v>
      </c>
      <c r="I414" s="32">
        <f t="shared" si="78"/>
        <v>0</v>
      </c>
      <c r="J414" s="35"/>
      <c r="L414" s="23">
        <v>411</v>
      </c>
      <c r="M414" s="30">
        <f>IF(L414&lt;=Calculator!$F$9,'Growth rate'!J413,0)</f>
        <v>0</v>
      </c>
      <c r="N414" s="30">
        <f t="shared" si="85"/>
        <v>0</v>
      </c>
      <c r="O414" s="31">
        <f t="shared" si="86"/>
        <v>0</v>
      </c>
      <c r="P414" s="31">
        <f t="shared" si="87"/>
        <v>0</v>
      </c>
      <c r="Q414" s="31">
        <f t="shared" si="79"/>
        <v>0</v>
      </c>
      <c r="R414" s="24">
        <f t="shared" si="88"/>
        <v>0.5</v>
      </c>
      <c r="S414" s="24">
        <f>VLOOKUP(R414,LAI!$E$132:$F$282,2,FALSE)</f>
        <v>2.6069733117608935</v>
      </c>
      <c r="T414" s="32">
        <f t="shared" si="80"/>
        <v>0</v>
      </c>
    </row>
    <row r="415" spans="1:20" x14ac:dyDescent="0.35">
      <c r="A415" s="23">
        <f t="shared" si="76"/>
        <v>412</v>
      </c>
      <c r="B415" s="30">
        <f>IF(A415&lt;=Calculator!$B$9,'Growth rate'!B414,0)</f>
        <v>0</v>
      </c>
      <c r="C415" s="30">
        <f t="shared" si="81"/>
        <v>0</v>
      </c>
      <c r="D415" s="31">
        <f t="shared" si="82"/>
        <v>0</v>
      </c>
      <c r="E415" s="31">
        <f t="shared" si="83"/>
        <v>0</v>
      </c>
      <c r="F415" s="31">
        <f t="shared" si="77"/>
        <v>0</v>
      </c>
      <c r="G415" s="24">
        <f t="shared" si="84"/>
        <v>0.5</v>
      </c>
      <c r="H415" s="24">
        <f>VLOOKUP(G415,LAI!$E$132:$F$282,2,FALSE)</f>
        <v>2.6069733117608935</v>
      </c>
      <c r="I415" s="32">
        <f t="shared" si="78"/>
        <v>0</v>
      </c>
      <c r="J415" s="35"/>
      <c r="L415" s="23">
        <v>412</v>
      </c>
      <c r="M415" s="30">
        <f>IF(L415&lt;=Calculator!$F$9,'Growth rate'!J414,0)</f>
        <v>0</v>
      </c>
      <c r="N415" s="30">
        <f t="shared" si="85"/>
        <v>0</v>
      </c>
      <c r="O415" s="31">
        <f t="shared" si="86"/>
        <v>0</v>
      </c>
      <c r="P415" s="31">
        <f t="shared" si="87"/>
        <v>0</v>
      </c>
      <c r="Q415" s="31">
        <f t="shared" si="79"/>
        <v>0</v>
      </c>
      <c r="R415" s="24">
        <f t="shared" si="88"/>
        <v>0.5</v>
      </c>
      <c r="S415" s="24">
        <f>VLOOKUP(R415,LAI!$E$132:$F$282,2,FALSE)</f>
        <v>2.6069733117608935</v>
      </c>
      <c r="T415" s="32">
        <f t="shared" si="80"/>
        <v>0</v>
      </c>
    </row>
    <row r="416" spans="1:20" x14ac:dyDescent="0.35">
      <c r="A416" s="23">
        <f t="shared" si="76"/>
        <v>413</v>
      </c>
      <c r="B416" s="30">
        <f>IF(A416&lt;=Calculator!$B$9,'Growth rate'!B415,0)</f>
        <v>0</v>
      </c>
      <c r="C416" s="30">
        <f t="shared" si="81"/>
        <v>0</v>
      </c>
      <c r="D416" s="31">
        <f t="shared" si="82"/>
        <v>0</v>
      </c>
      <c r="E416" s="31">
        <f t="shared" si="83"/>
        <v>0</v>
      </c>
      <c r="F416" s="31">
        <f t="shared" si="77"/>
        <v>0</v>
      </c>
      <c r="G416" s="24">
        <f t="shared" si="84"/>
        <v>0.5</v>
      </c>
      <c r="H416" s="24">
        <f>VLOOKUP(G416,LAI!$E$132:$F$282,2,FALSE)</f>
        <v>2.6069733117608935</v>
      </c>
      <c r="I416" s="32">
        <f t="shared" si="78"/>
        <v>0</v>
      </c>
      <c r="J416" s="35"/>
      <c r="L416" s="23">
        <v>413</v>
      </c>
      <c r="M416" s="30">
        <f>IF(L416&lt;=Calculator!$F$9,'Growth rate'!J415,0)</f>
        <v>0</v>
      </c>
      <c r="N416" s="30">
        <f t="shared" si="85"/>
        <v>0</v>
      </c>
      <c r="O416" s="31">
        <f t="shared" si="86"/>
        <v>0</v>
      </c>
      <c r="P416" s="31">
        <f t="shared" si="87"/>
        <v>0</v>
      </c>
      <c r="Q416" s="31">
        <f t="shared" si="79"/>
        <v>0</v>
      </c>
      <c r="R416" s="24">
        <f t="shared" si="88"/>
        <v>0.5</v>
      </c>
      <c r="S416" s="24">
        <f>VLOOKUP(R416,LAI!$E$132:$F$282,2,FALSE)</f>
        <v>2.6069733117608935</v>
      </c>
      <c r="T416" s="32">
        <f t="shared" si="80"/>
        <v>0</v>
      </c>
    </row>
    <row r="417" spans="1:20" x14ac:dyDescent="0.35">
      <c r="A417" s="23">
        <f t="shared" si="76"/>
        <v>414</v>
      </c>
      <c r="B417" s="30">
        <f>IF(A417&lt;=Calculator!$B$9,'Growth rate'!B416,0)</f>
        <v>0</v>
      </c>
      <c r="C417" s="30">
        <f t="shared" si="81"/>
        <v>0</v>
      </c>
      <c r="D417" s="31">
        <f t="shared" si="82"/>
        <v>0</v>
      </c>
      <c r="E417" s="31">
        <f t="shared" si="83"/>
        <v>0</v>
      </c>
      <c r="F417" s="31">
        <f t="shared" si="77"/>
        <v>0</v>
      </c>
      <c r="G417" s="24">
        <f t="shared" si="84"/>
        <v>0.5</v>
      </c>
      <c r="H417" s="24">
        <f>VLOOKUP(G417,LAI!$E$132:$F$282,2,FALSE)</f>
        <v>2.6069733117608935</v>
      </c>
      <c r="I417" s="32">
        <f t="shared" si="78"/>
        <v>0</v>
      </c>
      <c r="J417" s="35"/>
      <c r="L417" s="23">
        <v>414</v>
      </c>
      <c r="M417" s="30">
        <f>IF(L417&lt;=Calculator!$F$9,'Growth rate'!J416,0)</f>
        <v>0</v>
      </c>
      <c r="N417" s="30">
        <f t="shared" si="85"/>
        <v>0</v>
      </c>
      <c r="O417" s="31">
        <f t="shared" si="86"/>
        <v>0</v>
      </c>
      <c r="P417" s="31">
        <f t="shared" si="87"/>
        <v>0</v>
      </c>
      <c r="Q417" s="31">
        <f t="shared" si="79"/>
        <v>0</v>
      </c>
      <c r="R417" s="24">
        <f t="shared" si="88"/>
        <v>0.5</v>
      </c>
      <c r="S417" s="24">
        <f>VLOOKUP(R417,LAI!$E$132:$F$282,2,FALSE)</f>
        <v>2.6069733117608935</v>
      </c>
      <c r="T417" s="32">
        <f t="shared" si="80"/>
        <v>0</v>
      </c>
    </row>
    <row r="418" spans="1:20" x14ac:dyDescent="0.35">
      <c r="A418" s="23">
        <f t="shared" si="76"/>
        <v>415</v>
      </c>
      <c r="B418" s="30">
        <f>IF(A418&lt;=Calculator!$B$9,'Growth rate'!B417,0)</f>
        <v>0</v>
      </c>
      <c r="C418" s="30">
        <f t="shared" si="81"/>
        <v>0</v>
      </c>
      <c r="D418" s="31">
        <f t="shared" si="82"/>
        <v>0</v>
      </c>
      <c r="E418" s="31">
        <f t="shared" si="83"/>
        <v>0</v>
      </c>
      <c r="F418" s="31">
        <f t="shared" si="77"/>
        <v>0</v>
      </c>
      <c r="G418" s="24">
        <f t="shared" si="84"/>
        <v>0.5</v>
      </c>
      <c r="H418" s="24">
        <f>VLOOKUP(G418,LAI!$E$132:$F$282,2,FALSE)</f>
        <v>2.6069733117608935</v>
      </c>
      <c r="I418" s="32">
        <f t="shared" si="78"/>
        <v>0</v>
      </c>
      <c r="J418" s="35"/>
      <c r="L418" s="23">
        <v>415</v>
      </c>
      <c r="M418" s="30">
        <f>IF(L418&lt;=Calculator!$F$9,'Growth rate'!J417,0)</f>
        <v>0</v>
      </c>
      <c r="N418" s="30">
        <f t="shared" si="85"/>
        <v>0</v>
      </c>
      <c r="O418" s="31">
        <f t="shared" si="86"/>
        <v>0</v>
      </c>
      <c r="P418" s="31">
        <f t="shared" si="87"/>
        <v>0</v>
      </c>
      <c r="Q418" s="31">
        <f t="shared" si="79"/>
        <v>0</v>
      </c>
      <c r="R418" s="24">
        <f t="shared" si="88"/>
        <v>0.5</v>
      </c>
      <c r="S418" s="24">
        <f>VLOOKUP(R418,LAI!$E$132:$F$282,2,FALSE)</f>
        <v>2.6069733117608935</v>
      </c>
      <c r="T418" s="32">
        <f t="shared" si="80"/>
        <v>0</v>
      </c>
    </row>
    <row r="419" spans="1:20" x14ac:dyDescent="0.35">
      <c r="A419" s="23">
        <f t="shared" si="76"/>
        <v>416</v>
      </c>
      <c r="B419" s="30">
        <f>IF(A419&lt;=Calculator!$B$9,'Growth rate'!B418,0)</f>
        <v>0</v>
      </c>
      <c r="C419" s="30">
        <f t="shared" si="81"/>
        <v>0</v>
      </c>
      <c r="D419" s="31">
        <f t="shared" si="82"/>
        <v>0</v>
      </c>
      <c r="E419" s="31">
        <f t="shared" si="83"/>
        <v>0</v>
      </c>
      <c r="F419" s="31">
        <f t="shared" si="77"/>
        <v>0</v>
      </c>
      <c r="G419" s="24">
        <f t="shared" si="84"/>
        <v>0.5</v>
      </c>
      <c r="H419" s="24">
        <f>VLOOKUP(G419,LAI!$E$132:$F$282,2,FALSE)</f>
        <v>2.6069733117608935</v>
      </c>
      <c r="I419" s="32">
        <f t="shared" si="78"/>
        <v>0</v>
      </c>
      <c r="J419" s="35"/>
      <c r="L419" s="23">
        <v>416</v>
      </c>
      <c r="M419" s="30">
        <f>IF(L419&lt;=Calculator!$F$9,'Growth rate'!J418,0)</f>
        <v>0</v>
      </c>
      <c r="N419" s="30">
        <f t="shared" si="85"/>
        <v>0</v>
      </c>
      <c r="O419" s="31">
        <f t="shared" si="86"/>
        <v>0</v>
      </c>
      <c r="P419" s="31">
        <f t="shared" si="87"/>
        <v>0</v>
      </c>
      <c r="Q419" s="31">
        <f t="shared" si="79"/>
        <v>0</v>
      </c>
      <c r="R419" s="24">
        <f t="shared" si="88"/>
        <v>0.5</v>
      </c>
      <c r="S419" s="24">
        <f>VLOOKUP(R419,LAI!$E$132:$F$282,2,FALSE)</f>
        <v>2.6069733117608935</v>
      </c>
      <c r="T419" s="32">
        <f t="shared" si="80"/>
        <v>0</v>
      </c>
    </row>
    <row r="420" spans="1:20" x14ac:dyDescent="0.35">
      <c r="A420" s="23">
        <f t="shared" si="76"/>
        <v>417</v>
      </c>
      <c r="B420" s="30">
        <f>IF(A420&lt;=Calculator!$B$9,'Growth rate'!B419,0)</f>
        <v>0</v>
      </c>
      <c r="C420" s="30">
        <f t="shared" si="81"/>
        <v>0</v>
      </c>
      <c r="D420" s="31">
        <f t="shared" si="82"/>
        <v>0</v>
      </c>
      <c r="E420" s="31">
        <f t="shared" si="83"/>
        <v>0</v>
      </c>
      <c r="F420" s="31">
        <f t="shared" si="77"/>
        <v>0</v>
      </c>
      <c r="G420" s="24">
        <f t="shared" si="84"/>
        <v>0.5</v>
      </c>
      <c r="H420" s="24">
        <f>VLOOKUP(G420,LAI!$E$132:$F$282,2,FALSE)</f>
        <v>2.6069733117608935</v>
      </c>
      <c r="I420" s="32">
        <f t="shared" si="78"/>
        <v>0</v>
      </c>
      <c r="J420" s="35"/>
      <c r="L420" s="23">
        <v>417</v>
      </c>
      <c r="M420" s="30">
        <f>IF(L420&lt;=Calculator!$F$9,'Growth rate'!J419,0)</f>
        <v>0</v>
      </c>
      <c r="N420" s="30">
        <f t="shared" si="85"/>
        <v>0</v>
      </c>
      <c r="O420" s="31">
        <f t="shared" si="86"/>
        <v>0</v>
      </c>
      <c r="P420" s="31">
        <f t="shared" si="87"/>
        <v>0</v>
      </c>
      <c r="Q420" s="31">
        <f t="shared" si="79"/>
        <v>0</v>
      </c>
      <c r="R420" s="24">
        <f t="shared" si="88"/>
        <v>0.5</v>
      </c>
      <c r="S420" s="24">
        <f>VLOOKUP(R420,LAI!$E$132:$F$282,2,FALSE)</f>
        <v>2.6069733117608935</v>
      </c>
      <c r="T420" s="32">
        <f t="shared" si="80"/>
        <v>0</v>
      </c>
    </row>
    <row r="421" spans="1:20" x14ac:dyDescent="0.35">
      <c r="A421" s="23">
        <f t="shared" si="76"/>
        <v>418</v>
      </c>
      <c r="B421" s="30">
        <f>IF(A421&lt;=Calculator!$B$9,'Growth rate'!B420,0)</f>
        <v>0</v>
      </c>
      <c r="C421" s="30">
        <f t="shared" si="81"/>
        <v>0</v>
      </c>
      <c r="D421" s="31">
        <f t="shared" si="82"/>
        <v>0</v>
      </c>
      <c r="E421" s="31">
        <f t="shared" si="83"/>
        <v>0</v>
      </c>
      <c r="F421" s="31">
        <f t="shared" si="77"/>
        <v>0</v>
      </c>
      <c r="G421" s="24">
        <f t="shared" si="84"/>
        <v>0.5</v>
      </c>
      <c r="H421" s="24">
        <f>VLOOKUP(G421,LAI!$E$132:$F$282,2,FALSE)</f>
        <v>2.6069733117608935</v>
      </c>
      <c r="I421" s="32">
        <f t="shared" si="78"/>
        <v>0</v>
      </c>
      <c r="J421" s="35"/>
      <c r="L421" s="23">
        <v>418</v>
      </c>
      <c r="M421" s="30">
        <f>IF(L421&lt;=Calculator!$F$9,'Growth rate'!J420,0)</f>
        <v>0</v>
      </c>
      <c r="N421" s="30">
        <f t="shared" si="85"/>
        <v>0</v>
      </c>
      <c r="O421" s="31">
        <f t="shared" si="86"/>
        <v>0</v>
      </c>
      <c r="P421" s="31">
        <f t="shared" si="87"/>
        <v>0</v>
      </c>
      <c r="Q421" s="31">
        <f t="shared" si="79"/>
        <v>0</v>
      </c>
      <c r="R421" s="24">
        <f t="shared" si="88"/>
        <v>0.5</v>
      </c>
      <c r="S421" s="24">
        <f>VLOOKUP(R421,LAI!$E$132:$F$282,2,FALSE)</f>
        <v>2.6069733117608935</v>
      </c>
      <c r="T421" s="32">
        <f t="shared" si="80"/>
        <v>0</v>
      </c>
    </row>
    <row r="422" spans="1:20" x14ac:dyDescent="0.35">
      <c r="A422" s="23">
        <f t="shared" si="76"/>
        <v>419</v>
      </c>
      <c r="B422" s="30">
        <f>IF(A422&lt;=Calculator!$B$9,'Growth rate'!B421,0)</f>
        <v>0</v>
      </c>
      <c r="C422" s="30">
        <f t="shared" si="81"/>
        <v>0</v>
      </c>
      <c r="D422" s="31">
        <f t="shared" si="82"/>
        <v>0</v>
      </c>
      <c r="E422" s="31">
        <f t="shared" si="83"/>
        <v>0</v>
      </c>
      <c r="F422" s="31">
        <f t="shared" si="77"/>
        <v>0</v>
      </c>
      <c r="G422" s="24">
        <f t="shared" si="84"/>
        <v>0.5</v>
      </c>
      <c r="H422" s="24">
        <f>VLOOKUP(G422,LAI!$E$132:$F$282,2,FALSE)</f>
        <v>2.6069733117608935</v>
      </c>
      <c r="I422" s="32">
        <f t="shared" si="78"/>
        <v>0</v>
      </c>
      <c r="J422" s="35"/>
      <c r="L422" s="23">
        <v>419</v>
      </c>
      <c r="M422" s="30">
        <f>IF(L422&lt;=Calculator!$F$9,'Growth rate'!J421,0)</f>
        <v>0</v>
      </c>
      <c r="N422" s="30">
        <f t="shared" si="85"/>
        <v>0</v>
      </c>
      <c r="O422" s="31">
        <f t="shared" si="86"/>
        <v>0</v>
      </c>
      <c r="P422" s="31">
        <f t="shared" si="87"/>
        <v>0</v>
      </c>
      <c r="Q422" s="31">
        <f t="shared" si="79"/>
        <v>0</v>
      </c>
      <c r="R422" s="24">
        <f t="shared" si="88"/>
        <v>0.5</v>
      </c>
      <c r="S422" s="24">
        <f>VLOOKUP(R422,LAI!$E$132:$F$282,2,FALSE)</f>
        <v>2.6069733117608935</v>
      </c>
      <c r="T422" s="32">
        <f t="shared" si="80"/>
        <v>0</v>
      </c>
    </row>
    <row r="423" spans="1:20" x14ac:dyDescent="0.35">
      <c r="A423" s="23">
        <f t="shared" si="76"/>
        <v>420</v>
      </c>
      <c r="B423" s="30">
        <f>IF(A423&lt;=Calculator!$B$9,'Growth rate'!B422,0)</f>
        <v>0</v>
      </c>
      <c r="C423" s="30">
        <f t="shared" si="81"/>
        <v>0</v>
      </c>
      <c r="D423" s="31">
        <f t="shared" si="82"/>
        <v>0</v>
      </c>
      <c r="E423" s="31">
        <f t="shared" si="83"/>
        <v>0</v>
      </c>
      <c r="F423" s="31">
        <f t="shared" si="77"/>
        <v>0</v>
      </c>
      <c r="G423" s="24">
        <f t="shared" si="84"/>
        <v>0.5</v>
      </c>
      <c r="H423" s="24">
        <f>VLOOKUP(G423,LAI!$E$132:$F$282,2,FALSE)</f>
        <v>2.6069733117608935</v>
      </c>
      <c r="I423" s="32">
        <f t="shared" si="78"/>
        <v>0</v>
      </c>
      <c r="J423" s="35"/>
      <c r="L423" s="23">
        <v>420</v>
      </c>
      <c r="M423" s="30">
        <f>IF(L423&lt;=Calculator!$F$9,'Growth rate'!J422,0)</f>
        <v>0</v>
      </c>
      <c r="N423" s="30">
        <f t="shared" si="85"/>
        <v>0</v>
      </c>
      <c r="O423" s="31">
        <f t="shared" si="86"/>
        <v>0</v>
      </c>
      <c r="P423" s="31">
        <f t="shared" si="87"/>
        <v>0</v>
      </c>
      <c r="Q423" s="31">
        <f t="shared" si="79"/>
        <v>0</v>
      </c>
      <c r="R423" s="24">
        <f t="shared" si="88"/>
        <v>0.5</v>
      </c>
      <c r="S423" s="24">
        <f>VLOOKUP(R423,LAI!$E$132:$F$282,2,FALSE)</f>
        <v>2.6069733117608935</v>
      </c>
      <c r="T423" s="32">
        <f t="shared" si="80"/>
        <v>0</v>
      </c>
    </row>
    <row r="424" spans="1:20" x14ac:dyDescent="0.35">
      <c r="A424" s="23">
        <f t="shared" ref="A424:A487" si="89">A423+1</f>
        <v>421</v>
      </c>
      <c r="B424" s="30">
        <f>IF(A424&lt;=Calculator!$B$9,'Growth rate'!B423,0)</f>
        <v>0</v>
      </c>
      <c r="C424" s="30">
        <f t="shared" si="81"/>
        <v>0</v>
      </c>
      <c r="D424" s="31">
        <f t="shared" si="82"/>
        <v>0</v>
      </c>
      <c r="E424" s="31">
        <f t="shared" si="83"/>
        <v>0</v>
      </c>
      <c r="F424" s="31">
        <f t="shared" si="77"/>
        <v>0</v>
      </c>
      <c r="G424" s="24">
        <f t="shared" si="84"/>
        <v>0.5</v>
      </c>
      <c r="H424" s="24">
        <f>VLOOKUP(G424,LAI!$E$132:$F$282,2,FALSE)</f>
        <v>2.6069733117608935</v>
      </c>
      <c r="I424" s="32">
        <f t="shared" si="78"/>
        <v>0</v>
      </c>
      <c r="J424" s="35"/>
      <c r="L424" s="23">
        <v>421</v>
      </c>
      <c r="M424" s="30">
        <f>IF(L424&lt;=Calculator!$F$9,'Growth rate'!J423,0)</f>
        <v>0</v>
      </c>
      <c r="N424" s="30">
        <f t="shared" si="85"/>
        <v>0</v>
      </c>
      <c r="O424" s="31">
        <f t="shared" si="86"/>
        <v>0</v>
      </c>
      <c r="P424" s="31">
        <f t="shared" si="87"/>
        <v>0</v>
      </c>
      <c r="Q424" s="31">
        <f t="shared" si="79"/>
        <v>0</v>
      </c>
      <c r="R424" s="24">
        <f t="shared" si="88"/>
        <v>0.5</v>
      </c>
      <c r="S424" s="24">
        <f>VLOOKUP(R424,LAI!$E$132:$F$282,2,FALSE)</f>
        <v>2.6069733117608935</v>
      </c>
      <c r="T424" s="32">
        <f t="shared" si="80"/>
        <v>0</v>
      </c>
    </row>
    <row r="425" spans="1:20" x14ac:dyDescent="0.35">
      <c r="A425" s="23">
        <f t="shared" si="89"/>
        <v>422</v>
      </c>
      <c r="B425" s="30">
        <f>IF(A425&lt;=Calculator!$B$9,'Growth rate'!B424,0)</f>
        <v>0</v>
      </c>
      <c r="C425" s="30">
        <f t="shared" si="81"/>
        <v>0</v>
      </c>
      <c r="D425" s="31">
        <f t="shared" si="82"/>
        <v>0</v>
      </c>
      <c r="E425" s="31">
        <f t="shared" si="83"/>
        <v>0</v>
      </c>
      <c r="F425" s="31">
        <f t="shared" si="77"/>
        <v>0</v>
      </c>
      <c r="G425" s="24">
        <f t="shared" si="84"/>
        <v>0.5</v>
      </c>
      <c r="H425" s="24">
        <f>VLOOKUP(G425,LAI!$E$132:$F$282,2,FALSE)</f>
        <v>2.6069733117608935</v>
      </c>
      <c r="I425" s="32">
        <f t="shared" si="78"/>
        <v>0</v>
      </c>
      <c r="J425" s="35"/>
      <c r="L425" s="23">
        <v>422</v>
      </c>
      <c r="M425" s="30">
        <f>IF(L425&lt;=Calculator!$F$9,'Growth rate'!J424,0)</f>
        <v>0</v>
      </c>
      <c r="N425" s="30">
        <f t="shared" si="85"/>
        <v>0</v>
      </c>
      <c r="O425" s="31">
        <f t="shared" si="86"/>
        <v>0</v>
      </c>
      <c r="P425" s="31">
        <f t="shared" si="87"/>
        <v>0</v>
      </c>
      <c r="Q425" s="31">
        <f t="shared" si="79"/>
        <v>0</v>
      </c>
      <c r="R425" s="24">
        <f t="shared" si="88"/>
        <v>0.5</v>
      </c>
      <c r="S425" s="24">
        <f>VLOOKUP(R425,LAI!$E$132:$F$282,2,FALSE)</f>
        <v>2.6069733117608935</v>
      </c>
      <c r="T425" s="32">
        <f t="shared" si="80"/>
        <v>0</v>
      </c>
    </row>
    <row r="426" spans="1:20" x14ac:dyDescent="0.35">
      <c r="A426" s="23">
        <f t="shared" si="89"/>
        <v>423</v>
      </c>
      <c r="B426" s="30">
        <f>IF(A426&lt;=Calculator!$B$9,'Growth rate'!B425,0)</f>
        <v>0</v>
      </c>
      <c r="C426" s="30">
        <f t="shared" si="81"/>
        <v>0</v>
      </c>
      <c r="D426" s="31">
        <f t="shared" si="82"/>
        <v>0</v>
      </c>
      <c r="E426" s="31">
        <f t="shared" si="83"/>
        <v>0</v>
      </c>
      <c r="F426" s="31">
        <f t="shared" si="77"/>
        <v>0</v>
      </c>
      <c r="G426" s="24">
        <f t="shared" si="84"/>
        <v>0.5</v>
      </c>
      <c r="H426" s="24">
        <f>VLOOKUP(G426,LAI!$E$132:$F$282,2,FALSE)</f>
        <v>2.6069733117608935</v>
      </c>
      <c r="I426" s="32">
        <f t="shared" si="78"/>
        <v>0</v>
      </c>
      <c r="J426" s="35"/>
      <c r="L426" s="23">
        <v>423</v>
      </c>
      <c r="M426" s="30">
        <f>IF(L426&lt;=Calculator!$F$9,'Growth rate'!J425,0)</f>
        <v>0</v>
      </c>
      <c r="N426" s="30">
        <f t="shared" si="85"/>
        <v>0</v>
      </c>
      <c r="O426" s="31">
        <f t="shared" si="86"/>
        <v>0</v>
      </c>
      <c r="P426" s="31">
        <f t="shared" si="87"/>
        <v>0</v>
      </c>
      <c r="Q426" s="31">
        <f t="shared" si="79"/>
        <v>0</v>
      </c>
      <c r="R426" s="24">
        <f t="shared" si="88"/>
        <v>0.5</v>
      </c>
      <c r="S426" s="24">
        <f>VLOOKUP(R426,LAI!$E$132:$F$282,2,FALSE)</f>
        <v>2.6069733117608935</v>
      </c>
      <c r="T426" s="32">
        <f t="shared" si="80"/>
        <v>0</v>
      </c>
    </row>
    <row r="427" spans="1:20" x14ac:dyDescent="0.35">
      <c r="A427" s="23">
        <f t="shared" si="89"/>
        <v>424</v>
      </c>
      <c r="B427" s="30">
        <f>IF(A427&lt;=Calculator!$B$9,'Growth rate'!B426,0)</f>
        <v>0</v>
      </c>
      <c r="C427" s="30">
        <f t="shared" si="81"/>
        <v>0</v>
      </c>
      <c r="D427" s="31">
        <f t="shared" si="82"/>
        <v>0</v>
      </c>
      <c r="E427" s="31">
        <f t="shared" si="83"/>
        <v>0</v>
      </c>
      <c r="F427" s="31">
        <f t="shared" si="77"/>
        <v>0</v>
      </c>
      <c r="G427" s="24">
        <f t="shared" si="84"/>
        <v>0.5</v>
      </c>
      <c r="H427" s="24">
        <f>VLOOKUP(G427,LAI!$E$132:$F$282,2,FALSE)</f>
        <v>2.6069733117608935</v>
      </c>
      <c r="I427" s="32">
        <f t="shared" si="78"/>
        <v>0</v>
      </c>
      <c r="J427" s="35"/>
      <c r="L427" s="23">
        <v>424</v>
      </c>
      <c r="M427" s="30">
        <f>IF(L427&lt;=Calculator!$F$9,'Growth rate'!J426,0)</f>
        <v>0</v>
      </c>
      <c r="N427" s="30">
        <f t="shared" si="85"/>
        <v>0</v>
      </c>
      <c r="O427" s="31">
        <f t="shared" si="86"/>
        <v>0</v>
      </c>
      <c r="P427" s="31">
        <f t="shared" si="87"/>
        <v>0</v>
      </c>
      <c r="Q427" s="31">
        <f t="shared" si="79"/>
        <v>0</v>
      </c>
      <c r="R427" s="24">
        <f t="shared" si="88"/>
        <v>0.5</v>
      </c>
      <c r="S427" s="24">
        <f>VLOOKUP(R427,LAI!$E$132:$F$282,2,FALSE)</f>
        <v>2.6069733117608935</v>
      </c>
      <c r="T427" s="32">
        <f t="shared" si="80"/>
        <v>0</v>
      </c>
    </row>
    <row r="428" spans="1:20" x14ac:dyDescent="0.35">
      <c r="A428" s="23">
        <f t="shared" si="89"/>
        <v>425</v>
      </c>
      <c r="B428" s="30">
        <f>IF(A428&lt;=Calculator!$B$9,'Growth rate'!B427,0)</f>
        <v>0</v>
      </c>
      <c r="C428" s="30">
        <f t="shared" si="81"/>
        <v>0</v>
      </c>
      <c r="D428" s="31">
        <f t="shared" si="82"/>
        <v>0</v>
      </c>
      <c r="E428" s="31">
        <f t="shared" si="83"/>
        <v>0</v>
      </c>
      <c r="F428" s="31">
        <f t="shared" si="77"/>
        <v>0</v>
      </c>
      <c r="G428" s="24">
        <f t="shared" si="84"/>
        <v>0.5</v>
      </c>
      <c r="H428" s="24">
        <f>VLOOKUP(G428,LAI!$E$132:$F$282,2,FALSE)</f>
        <v>2.6069733117608935</v>
      </c>
      <c r="I428" s="32">
        <f t="shared" si="78"/>
        <v>0</v>
      </c>
      <c r="J428" s="35"/>
      <c r="L428" s="23">
        <v>425</v>
      </c>
      <c r="M428" s="30">
        <f>IF(L428&lt;=Calculator!$F$9,'Growth rate'!J427,0)</f>
        <v>0</v>
      </c>
      <c r="N428" s="30">
        <f t="shared" si="85"/>
        <v>0</v>
      </c>
      <c r="O428" s="31">
        <f t="shared" si="86"/>
        <v>0</v>
      </c>
      <c r="P428" s="31">
        <f t="shared" si="87"/>
        <v>0</v>
      </c>
      <c r="Q428" s="31">
        <f t="shared" si="79"/>
        <v>0</v>
      </c>
      <c r="R428" s="24">
        <f t="shared" si="88"/>
        <v>0.5</v>
      </c>
      <c r="S428" s="24">
        <f>VLOOKUP(R428,LAI!$E$132:$F$282,2,FALSE)</f>
        <v>2.6069733117608935</v>
      </c>
      <c r="T428" s="32">
        <f t="shared" si="80"/>
        <v>0</v>
      </c>
    </row>
    <row r="429" spans="1:20" x14ac:dyDescent="0.35">
      <c r="A429" s="23">
        <f t="shared" si="89"/>
        <v>426</v>
      </c>
      <c r="B429" s="30">
        <f>IF(A429&lt;=Calculator!$B$9,'Growth rate'!B428,0)</f>
        <v>0</v>
      </c>
      <c r="C429" s="30">
        <f t="shared" si="81"/>
        <v>0</v>
      </c>
      <c r="D429" s="31">
        <f t="shared" si="82"/>
        <v>0</v>
      </c>
      <c r="E429" s="31">
        <f t="shared" si="83"/>
        <v>0</v>
      </c>
      <c r="F429" s="31">
        <f t="shared" si="77"/>
        <v>0</v>
      </c>
      <c r="G429" s="24">
        <f t="shared" si="84"/>
        <v>0.5</v>
      </c>
      <c r="H429" s="24">
        <f>VLOOKUP(G429,LAI!$E$132:$F$282,2,FALSE)</f>
        <v>2.6069733117608935</v>
      </c>
      <c r="I429" s="32">
        <f t="shared" si="78"/>
        <v>0</v>
      </c>
      <c r="J429" s="35"/>
      <c r="L429" s="23">
        <v>426</v>
      </c>
      <c r="M429" s="30">
        <f>IF(L429&lt;=Calculator!$F$9,'Growth rate'!J428,0)</f>
        <v>0</v>
      </c>
      <c r="N429" s="30">
        <f t="shared" si="85"/>
        <v>0</v>
      </c>
      <c r="O429" s="31">
        <f t="shared" si="86"/>
        <v>0</v>
      </c>
      <c r="P429" s="31">
        <f t="shared" si="87"/>
        <v>0</v>
      </c>
      <c r="Q429" s="31">
        <f t="shared" si="79"/>
        <v>0</v>
      </c>
      <c r="R429" s="24">
        <f t="shared" si="88"/>
        <v>0.5</v>
      </c>
      <c r="S429" s="24">
        <f>VLOOKUP(R429,LAI!$E$132:$F$282,2,FALSE)</f>
        <v>2.6069733117608935</v>
      </c>
      <c r="T429" s="32">
        <f t="shared" si="80"/>
        <v>0</v>
      </c>
    </row>
    <row r="430" spans="1:20" x14ac:dyDescent="0.35">
      <c r="A430" s="23">
        <f t="shared" si="89"/>
        <v>427</v>
      </c>
      <c r="B430" s="30">
        <f>IF(A430&lt;=Calculator!$B$9,'Growth rate'!B429,0)</f>
        <v>0</v>
      </c>
      <c r="C430" s="30">
        <f t="shared" si="81"/>
        <v>0</v>
      </c>
      <c r="D430" s="31">
        <f t="shared" si="82"/>
        <v>0</v>
      </c>
      <c r="E430" s="31">
        <f t="shared" si="83"/>
        <v>0</v>
      </c>
      <c r="F430" s="31">
        <f t="shared" si="77"/>
        <v>0</v>
      </c>
      <c r="G430" s="24">
        <f t="shared" si="84"/>
        <v>0.5</v>
      </c>
      <c r="H430" s="24">
        <f>VLOOKUP(G430,LAI!$E$132:$F$282,2,FALSE)</f>
        <v>2.6069733117608935</v>
      </c>
      <c r="I430" s="32">
        <f t="shared" si="78"/>
        <v>0</v>
      </c>
      <c r="J430" s="35"/>
      <c r="L430" s="23">
        <v>427</v>
      </c>
      <c r="M430" s="30">
        <f>IF(L430&lt;=Calculator!$F$9,'Growth rate'!J429,0)</f>
        <v>0</v>
      </c>
      <c r="N430" s="30">
        <f t="shared" si="85"/>
        <v>0</v>
      </c>
      <c r="O430" s="31">
        <f t="shared" si="86"/>
        <v>0</v>
      </c>
      <c r="P430" s="31">
        <f t="shared" si="87"/>
        <v>0</v>
      </c>
      <c r="Q430" s="31">
        <f t="shared" si="79"/>
        <v>0</v>
      </c>
      <c r="R430" s="24">
        <f t="shared" si="88"/>
        <v>0.5</v>
      </c>
      <c r="S430" s="24">
        <f>VLOOKUP(R430,LAI!$E$132:$F$282,2,FALSE)</f>
        <v>2.6069733117608935</v>
      </c>
      <c r="T430" s="32">
        <f t="shared" si="80"/>
        <v>0</v>
      </c>
    </row>
    <row r="431" spans="1:20" x14ac:dyDescent="0.35">
      <c r="A431" s="23">
        <f t="shared" si="89"/>
        <v>428</v>
      </c>
      <c r="B431" s="30">
        <f>IF(A431&lt;=Calculator!$B$9,'Growth rate'!B430,0)</f>
        <v>0</v>
      </c>
      <c r="C431" s="30">
        <f t="shared" si="81"/>
        <v>0</v>
      </c>
      <c r="D431" s="31">
        <f t="shared" si="82"/>
        <v>0</v>
      </c>
      <c r="E431" s="31">
        <f t="shared" si="83"/>
        <v>0</v>
      </c>
      <c r="F431" s="31">
        <f t="shared" si="77"/>
        <v>0</v>
      </c>
      <c r="G431" s="24">
        <f t="shared" si="84"/>
        <v>0.5</v>
      </c>
      <c r="H431" s="24">
        <f>VLOOKUP(G431,LAI!$E$132:$F$282,2,FALSE)</f>
        <v>2.6069733117608935</v>
      </c>
      <c r="I431" s="32">
        <f t="shared" si="78"/>
        <v>0</v>
      </c>
      <c r="J431" s="35"/>
      <c r="L431" s="23">
        <v>428</v>
      </c>
      <c r="M431" s="30">
        <f>IF(L431&lt;=Calculator!$F$9,'Growth rate'!J430,0)</f>
        <v>0</v>
      </c>
      <c r="N431" s="30">
        <f t="shared" si="85"/>
        <v>0</v>
      </c>
      <c r="O431" s="31">
        <f t="shared" si="86"/>
        <v>0</v>
      </c>
      <c r="P431" s="31">
        <f t="shared" si="87"/>
        <v>0</v>
      </c>
      <c r="Q431" s="31">
        <f t="shared" si="79"/>
        <v>0</v>
      </c>
      <c r="R431" s="24">
        <f t="shared" si="88"/>
        <v>0.5</v>
      </c>
      <c r="S431" s="24">
        <f>VLOOKUP(R431,LAI!$E$132:$F$282,2,FALSE)</f>
        <v>2.6069733117608935</v>
      </c>
      <c r="T431" s="32">
        <f t="shared" si="80"/>
        <v>0</v>
      </c>
    </row>
    <row r="432" spans="1:20" x14ac:dyDescent="0.35">
      <c r="A432" s="23">
        <f t="shared" si="89"/>
        <v>429</v>
      </c>
      <c r="B432" s="30">
        <f>IF(A432&lt;=Calculator!$B$9,'Growth rate'!B431,0)</f>
        <v>0</v>
      </c>
      <c r="C432" s="30">
        <f t="shared" si="81"/>
        <v>0</v>
      </c>
      <c r="D432" s="31">
        <f t="shared" si="82"/>
        <v>0</v>
      </c>
      <c r="E432" s="31">
        <f t="shared" si="83"/>
        <v>0</v>
      </c>
      <c r="F432" s="31">
        <f t="shared" si="77"/>
        <v>0</v>
      </c>
      <c r="G432" s="24">
        <f t="shared" si="84"/>
        <v>0.5</v>
      </c>
      <c r="H432" s="24">
        <f>VLOOKUP(G432,LAI!$E$132:$F$282,2,FALSE)</f>
        <v>2.6069733117608935</v>
      </c>
      <c r="I432" s="32">
        <f t="shared" si="78"/>
        <v>0</v>
      </c>
      <c r="J432" s="35"/>
      <c r="L432" s="23">
        <v>429</v>
      </c>
      <c r="M432" s="30">
        <f>IF(L432&lt;=Calculator!$F$9,'Growth rate'!J431,0)</f>
        <v>0</v>
      </c>
      <c r="N432" s="30">
        <f t="shared" si="85"/>
        <v>0</v>
      </c>
      <c r="O432" s="31">
        <f t="shared" si="86"/>
        <v>0</v>
      </c>
      <c r="P432" s="31">
        <f t="shared" si="87"/>
        <v>0</v>
      </c>
      <c r="Q432" s="31">
        <f t="shared" si="79"/>
        <v>0</v>
      </c>
      <c r="R432" s="24">
        <f t="shared" si="88"/>
        <v>0.5</v>
      </c>
      <c r="S432" s="24">
        <f>VLOOKUP(R432,LAI!$E$132:$F$282,2,FALSE)</f>
        <v>2.6069733117608935</v>
      </c>
      <c r="T432" s="32">
        <f t="shared" si="80"/>
        <v>0</v>
      </c>
    </row>
    <row r="433" spans="1:20" x14ac:dyDescent="0.35">
      <c r="A433" s="23">
        <f t="shared" si="89"/>
        <v>430</v>
      </c>
      <c r="B433" s="30">
        <f>IF(A433&lt;=Calculator!$B$9,'Growth rate'!B432,0)</f>
        <v>0</v>
      </c>
      <c r="C433" s="30">
        <f t="shared" si="81"/>
        <v>0</v>
      </c>
      <c r="D433" s="31">
        <f t="shared" si="82"/>
        <v>0</v>
      </c>
      <c r="E433" s="31">
        <f t="shared" si="83"/>
        <v>0</v>
      </c>
      <c r="F433" s="31">
        <f t="shared" si="77"/>
        <v>0</v>
      </c>
      <c r="G433" s="24">
        <f t="shared" si="84"/>
        <v>0.5</v>
      </c>
      <c r="H433" s="24">
        <f>VLOOKUP(G433,LAI!$E$132:$F$282,2,FALSE)</f>
        <v>2.6069733117608935</v>
      </c>
      <c r="I433" s="32">
        <f t="shared" si="78"/>
        <v>0</v>
      </c>
      <c r="J433" s="35"/>
      <c r="L433" s="23">
        <v>430</v>
      </c>
      <c r="M433" s="30">
        <f>IF(L433&lt;=Calculator!$F$9,'Growth rate'!J432,0)</f>
        <v>0</v>
      </c>
      <c r="N433" s="30">
        <f t="shared" si="85"/>
        <v>0</v>
      </c>
      <c r="O433" s="31">
        <f t="shared" si="86"/>
        <v>0</v>
      </c>
      <c r="P433" s="31">
        <f t="shared" si="87"/>
        <v>0</v>
      </c>
      <c r="Q433" s="31">
        <f t="shared" si="79"/>
        <v>0</v>
      </c>
      <c r="R433" s="24">
        <f t="shared" si="88"/>
        <v>0.5</v>
      </c>
      <c r="S433" s="24">
        <f>VLOOKUP(R433,LAI!$E$132:$F$282,2,FALSE)</f>
        <v>2.6069733117608935</v>
      </c>
      <c r="T433" s="32">
        <f t="shared" si="80"/>
        <v>0</v>
      </c>
    </row>
    <row r="434" spans="1:20" x14ac:dyDescent="0.35">
      <c r="A434" s="23">
        <f t="shared" si="89"/>
        <v>431</v>
      </c>
      <c r="B434" s="30">
        <f>IF(A434&lt;=Calculator!$B$9,'Growth rate'!B433,0)</f>
        <v>0</v>
      </c>
      <c r="C434" s="30">
        <f t="shared" si="81"/>
        <v>0</v>
      </c>
      <c r="D434" s="31">
        <f t="shared" si="82"/>
        <v>0</v>
      </c>
      <c r="E434" s="31">
        <f t="shared" si="83"/>
        <v>0</v>
      </c>
      <c r="F434" s="31">
        <f t="shared" si="77"/>
        <v>0</v>
      </c>
      <c r="G434" s="24">
        <f t="shared" si="84"/>
        <v>0.5</v>
      </c>
      <c r="H434" s="24">
        <f>VLOOKUP(G434,LAI!$E$132:$F$282,2,FALSE)</f>
        <v>2.6069733117608935</v>
      </c>
      <c r="I434" s="32">
        <f t="shared" si="78"/>
        <v>0</v>
      </c>
      <c r="J434" s="35"/>
      <c r="L434" s="23">
        <v>431</v>
      </c>
      <c r="M434" s="30">
        <f>IF(L434&lt;=Calculator!$F$9,'Growth rate'!J433,0)</f>
        <v>0</v>
      </c>
      <c r="N434" s="30">
        <f t="shared" si="85"/>
        <v>0</v>
      </c>
      <c r="O434" s="31">
        <f t="shared" si="86"/>
        <v>0</v>
      </c>
      <c r="P434" s="31">
        <f t="shared" si="87"/>
        <v>0</v>
      </c>
      <c r="Q434" s="31">
        <f t="shared" si="79"/>
        <v>0</v>
      </c>
      <c r="R434" s="24">
        <f t="shared" si="88"/>
        <v>0.5</v>
      </c>
      <c r="S434" s="24">
        <f>VLOOKUP(R434,LAI!$E$132:$F$282,2,FALSE)</f>
        <v>2.6069733117608935</v>
      </c>
      <c r="T434" s="32">
        <f t="shared" si="80"/>
        <v>0</v>
      </c>
    </row>
    <row r="435" spans="1:20" x14ac:dyDescent="0.35">
      <c r="A435" s="23">
        <f t="shared" si="89"/>
        <v>432</v>
      </c>
      <c r="B435" s="30">
        <f>IF(A435&lt;=Calculator!$B$9,'Growth rate'!B434,0)</f>
        <v>0</v>
      </c>
      <c r="C435" s="30">
        <f t="shared" si="81"/>
        <v>0</v>
      </c>
      <c r="D435" s="31">
        <f t="shared" si="82"/>
        <v>0</v>
      </c>
      <c r="E435" s="31">
        <f t="shared" si="83"/>
        <v>0</v>
      </c>
      <c r="F435" s="31">
        <f t="shared" si="77"/>
        <v>0</v>
      </c>
      <c r="G435" s="24">
        <f t="shared" si="84"/>
        <v>0.5</v>
      </c>
      <c r="H435" s="24">
        <f>VLOOKUP(G435,LAI!$E$132:$F$282,2,FALSE)</f>
        <v>2.6069733117608935</v>
      </c>
      <c r="I435" s="32">
        <f t="shared" si="78"/>
        <v>0</v>
      </c>
      <c r="J435" s="35"/>
      <c r="L435" s="23">
        <v>432</v>
      </c>
      <c r="M435" s="30">
        <f>IF(L435&lt;=Calculator!$F$9,'Growth rate'!J434,0)</f>
        <v>0</v>
      </c>
      <c r="N435" s="30">
        <f t="shared" si="85"/>
        <v>0</v>
      </c>
      <c r="O435" s="31">
        <f t="shared" si="86"/>
        <v>0</v>
      </c>
      <c r="P435" s="31">
        <f t="shared" si="87"/>
        <v>0</v>
      </c>
      <c r="Q435" s="31">
        <f t="shared" si="79"/>
        <v>0</v>
      </c>
      <c r="R435" s="24">
        <f t="shared" si="88"/>
        <v>0.5</v>
      </c>
      <c r="S435" s="24">
        <f>VLOOKUP(R435,LAI!$E$132:$F$282,2,FALSE)</f>
        <v>2.6069733117608935</v>
      </c>
      <c r="T435" s="32">
        <f t="shared" si="80"/>
        <v>0</v>
      </c>
    </row>
    <row r="436" spans="1:20" x14ac:dyDescent="0.35">
      <c r="A436" s="23">
        <f t="shared" si="89"/>
        <v>433</v>
      </c>
      <c r="B436" s="30">
        <f>IF(A436&lt;=Calculator!$B$9,'Growth rate'!B435,0)</f>
        <v>0</v>
      </c>
      <c r="C436" s="30">
        <f t="shared" si="81"/>
        <v>0</v>
      </c>
      <c r="D436" s="31">
        <f t="shared" si="82"/>
        <v>0</v>
      </c>
      <c r="E436" s="31">
        <f t="shared" si="83"/>
        <v>0</v>
      </c>
      <c r="F436" s="31">
        <f t="shared" si="77"/>
        <v>0</v>
      </c>
      <c r="G436" s="24">
        <f t="shared" si="84"/>
        <v>0.5</v>
      </c>
      <c r="H436" s="24">
        <f>VLOOKUP(G436,LAI!$E$132:$F$282,2,FALSE)</f>
        <v>2.6069733117608935</v>
      </c>
      <c r="I436" s="32">
        <f t="shared" si="78"/>
        <v>0</v>
      </c>
      <c r="J436" s="35"/>
      <c r="L436" s="23">
        <v>433</v>
      </c>
      <c r="M436" s="30">
        <f>IF(L436&lt;=Calculator!$F$9,'Growth rate'!J435,0)</f>
        <v>0</v>
      </c>
      <c r="N436" s="30">
        <f t="shared" si="85"/>
        <v>0</v>
      </c>
      <c r="O436" s="31">
        <f t="shared" si="86"/>
        <v>0</v>
      </c>
      <c r="P436" s="31">
        <f t="shared" si="87"/>
        <v>0</v>
      </c>
      <c r="Q436" s="31">
        <f t="shared" si="79"/>
        <v>0</v>
      </c>
      <c r="R436" s="24">
        <f t="shared" si="88"/>
        <v>0.5</v>
      </c>
      <c r="S436" s="24">
        <f>VLOOKUP(R436,LAI!$E$132:$F$282,2,FALSE)</f>
        <v>2.6069733117608935</v>
      </c>
      <c r="T436" s="32">
        <f t="shared" si="80"/>
        <v>0</v>
      </c>
    </row>
    <row r="437" spans="1:20" x14ac:dyDescent="0.35">
      <c r="A437" s="23">
        <f t="shared" si="89"/>
        <v>434</v>
      </c>
      <c r="B437" s="30">
        <f>IF(A437&lt;=Calculator!$B$9,'Growth rate'!B436,0)</f>
        <v>0</v>
      </c>
      <c r="C437" s="30">
        <f t="shared" si="81"/>
        <v>0</v>
      </c>
      <c r="D437" s="31">
        <f t="shared" si="82"/>
        <v>0</v>
      </c>
      <c r="E437" s="31">
        <f t="shared" si="83"/>
        <v>0</v>
      </c>
      <c r="F437" s="31">
        <f t="shared" si="77"/>
        <v>0</v>
      </c>
      <c r="G437" s="24">
        <f t="shared" si="84"/>
        <v>0.5</v>
      </c>
      <c r="H437" s="24">
        <f>VLOOKUP(G437,LAI!$E$132:$F$282,2,FALSE)</f>
        <v>2.6069733117608935</v>
      </c>
      <c r="I437" s="32">
        <f t="shared" si="78"/>
        <v>0</v>
      </c>
      <c r="J437" s="35"/>
      <c r="L437" s="23">
        <v>434</v>
      </c>
      <c r="M437" s="30">
        <f>IF(L437&lt;=Calculator!$F$9,'Growth rate'!J436,0)</f>
        <v>0</v>
      </c>
      <c r="N437" s="30">
        <f t="shared" si="85"/>
        <v>0</v>
      </c>
      <c r="O437" s="31">
        <f t="shared" si="86"/>
        <v>0</v>
      </c>
      <c r="P437" s="31">
        <f t="shared" si="87"/>
        <v>0</v>
      </c>
      <c r="Q437" s="31">
        <f t="shared" si="79"/>
        <v>0</v>
      </c>
      <c r="R437" s="24">
        <f t="shared" si="88"/>
        <v>0.5</v>
      </c>
      <c r="S437" s="24">
        <f>VLOOKUP(R437,LAI!$E$132:$F$282,2,FALSE)</f>
        <v>2.6069733117608935</v>
      </c>
      <c r="T437" s="32">
        <f t="shared" si="80"/>
        <v>0</v>
      </c>
    </row>
    <row r="438" spans="1:20" x14ac:dyDescent="0.35">
      <c r="A438" s="23">
        <f t="shared" si="89"/>
        <v>435</v>
      </c>
      <c r="B438" s="30">
        <f>IF(A438&lt;=Calculator!$B$9,'Growth rate'!B437,0)</f>
        <v>0</v>
      </c>
      <c r="C438" s="30">
        <f t="shared" si="81"/>
        <v>0</v>
      </c>
      <c r="D438" s="31">
        <f t="shared" si="82"/>
        <v>0</v>
      </c>
      <c r="E438" s="31">
        <f t="shared" si="83"/>
        <v>0</v>
      </c>
      <c r="F438" s="31">
        <f t="shared" si="77"/>
        <v>0</v>
      </c>
      <c r="G438" s="24">
        <f t="shared" si="84"/>
        <v>0.5</v>
      </c>
      <c r="H438" s="24">
        <f>VLOOKUP(G438,LAI!$E$132:$F$282,2,FALSE)</f>
        <v>2.6069733117608935</v>
      </c>
      <c r="I438" s="32">
        <f t="shared" si="78"/>
        <v>0</v>
      </c>
      <c r="J438" s="35"/>
      <c r="L438" s="23">
        <v>435</v>
      </c>
      <c r="M438" s="30">
        <f>IF(L438&lt;=Calculator!$F$9,'Growth rate'!J437,0)</f>
        <v>0</v>
      </c>
      <c r="N438" s="30">
        <f t="shared" si="85"/>
        <v>0</v>
      </c>
      <c r="O438" s="31">
        <f t="shared" si="86"/>
        <v>0</v>
      </c>
      <c r="P438" s="31">
        <f t="shared" si="87"/>
        <v>0</v>
      </c>
      <c r="Q438" s="31">
        <f t="shared" si="79"/>
        <v>0</v>
      </c>
      <c r="R438" s="24">
        <f t="shared" si="88"/>
        <v>0.5</v>
      </c>
      <c r="S438" s="24">
        <f>VLOOKUP(R438,LAI!$E$132:$F$282,2,FALSE)</f>
        <v>2.6069733117608935</v>
      </c>
      <c r="T438" s="32">
        <f t="shared" si="80"/>
        <v>0</v>
      </c>
    </row>
    <row r="439" spans="1:20" x14ac:dyDescent="0.35">
      <c r="A439" s="23">
        <f t="shared" si="89"/>
        <v>436</v>
      </c>
      <c r="B439" s="30">
        <f>IF(A439&lt;=Calculator!$B$9,'Growth rate'!B438,0)</f>
        <v>0</v>
      </c>
      <c r="C439" s="30">
        <f t="shared" si="81"/>
        <v>0</v>
      </c>
      <c r="D439" s="31">
        <f t="shared" si="82"/>
        <v>0</v>
      </c>
      <c r="E439" s="31">
        <f t="shared" si="83"/>
        <v>0</v>
      </c>
      <c r="F439" s="31">
        <f t="shared" si="77"/>
        <v>0</v>
      </c>
      <c r="G439" s="24">
        <f t="shared" si="84"/>
        <v>0.5</v>
      </c>
      <c r="H439" s="24">
        <f>VLOOKUP(G439,LAI!$E$132:$F$282,2,FALSE)</f>
        <v>2.6069733117608935</v>
      </c>
      <c r="I439" s="32">
        <f t="shared" si="78"/>
        <v>0</v>
      </c>
      <c r="J439" s="35"/>
      <c r="L439" s="23">
        <v>436</v>
      </c>
      <c r="M439" s="30">
        <f>IF(L439&lt;=Calculator!$F$9,'Growth rate'!J438,0)</f>
        <v>0</v>
      </c>
      <c r="N439" s="30">
        <f t="shared" si="85"/>
        <v>0</v>
      </c>
      <c r="O439" s="31">
        <f t="shared" si="86"/>
        <v>0</v>
      </c>
      <c r="P439" s="31">
        <f t="shared" si="87"/>
        <v>0</v>
      </c>
      <c r="Q439" s="31">
        <f t="shared" si="79"/>
        <v>0</v>
      </c>
      <c r="R439" s="24">
        <f t="shared" si="88"/>
        <v>0.5</v>
      </c>
      <c r="S439" s="24">
        <f>VLOOKUP(R439,LAI!$E$132:$F$282,2,FALSE)</f>
        <v>2.6069733117608935</v>
      </c>
      <c r="T439" s="32">
        <f t="shared" si="80"/>
        <v>0</v>
      </c>
    </row>
    <row r="440" spans="1:20" x14ac:dyDescent="0.35">
      <c r="A440" s="23">
        <f t="shared" si="89"/>
        <v>437</v>
      </c>
      <c r="B440" s="30">
        <f>IF(A440&lt;=Calculator!$B$9,'Growth rate'!B439,0)</f>
        <v>0</v>
      </c>
      <c r="C440" s="30">
        <f t="shared" si="81"/>
        <v>0</v>
      </c>
      <c r="D440" s="31">
        <f t="shared" si="82"/>
        <v>0</v>
      </c>
      <c r="E440" s="31">
        <f t="shared" si="83"/>
        <v>0</v>
      </c>
      <c r="F440" s="31">
        <f t="shared" si="77"/>
        <v>0</v>
      </c>
      <c r="G440" s="24">
        <f t="shared" si="84"/>
        <v>0.5</v>
      </c>
      <c r="H440" s="24">
        <f>VLOOKUP(G440,LAI!$E$132:$F$282,2,FALSE)</f>
        <v>2.6069733117608935</v>
      </c>
      <c r="I440" s="32">
        <f t="shared" si="78"/>
        <v>0</v>
      </c>
      <c r="J440" s="35"/>
      <c r="L440" s="23">
        <v>437</v>
      </c>
      <c r="M440" s="30">
        <f>IF(L440&lt;=Calculator!$F$9,'Growth rate'!J439,0)</f>
        <v>0</v>
      </c>
      <c r="N440" s="30">
        <f t="shared" si="85"/>
        <v>0</v>
      </c>
      <c r="O440" s="31">
        <f t="shared" si="86"/>
        <v>0</v>
      </c>
      <c r="P440" s="31">
        <f t="shared" si="87"/>
        <v>0</v>
      </c>
      <c r="Q440" s="31">
        <f t="shared" si="79"/>
        <v>0</v>
      </c>
      <c r="R440" s="24">
        <f t="shared" si="88"/>
        <v>0.5</v>
      </c>
      <c r="S440" s="24">
        <f>VLOOKUP(R440,LAI!$E$132:$F$282,2,FALSE)</f>
        <v>2.6069733117608935</v>
      </c>
      <c r="T440" s="32">
        <f t="shared" si="80"/>
        <v>0</v>
      </c>
    </row>
    <row r="441" spans="1:20" x14ac:dyDescent="0.35">
      <c r="A441" s="23">
        <f t="shared" si="89"/>
        <v>438</v>
      </c>
      <c r="B441" s="30">
        <f>IF(A441&lt;=Calculator!$B$9,'Growth rate'!B440,0)</f>
        <v>0</v>
      </c>
      <c r="C441" s="30">
        <f t="shared" si="81"/>
        <v>0</v>
      </c>
      <c r="D441" s="31">
        <f t="shared" si="82"/>
        <v>0</v>
      </c>
      <c r="E441" s="31">
        <f t="shared" si="83"/>
        <v>0</v>
      </c>
      <c r="F441" s="31">
        <f t="shared" si="77"/>
        <v>0</v>
      </c>
      <c r="G441" s="24">
        <f t="shared" si="84"/>
        <v>0.5</v>
      </c>
      <c r="H441" s="24">
        <f>VLOOKUP(G441,LAI!$E$132:$F$282,2,FALSE)</f>
        <v>2.6069733117608935</v>
      </c>
      <c r="I441" s="32">
        <f t="shared" si="78"/>
        <v>0</v>
      </c>
      <c r="J441" s="35"/>
      <c r="L441" s="23">
        <v>438</v>
      </c>
      <c r="M441" s="30">
        <f>IF(L441&lt;=Calculator!$F$9,'Growth rate'!J440,0)</f>
        <v>0</v>
      </c>
      <c r="N441" s="30">
        <f t="shared" si="85"/>
        <v>0</v>
      </c>
      <c r="O441" s="31">
        <f t="shared" si="86"/>
        <v>0</v>
      </c>
      <c r="P441" s="31">
        <f t="shared" si="87"/>
        <v>0</v>
      </c>
      <c r="Q441" s="31">
        <f t="shared" si="79"/>
        <v>0</v>
      </c>
      <c r="R441" s="24">
        <f t="shared" si="88"/>
        <v>0.5</v>
      </c>
      <c r="S441" s="24">
        <f>VLOOKUP(R441,LAI!$E$132:$F$282,2,FALSE)</f>
        <v>2.6069733117608935</v>
      </c>
      <c r="T441" s="32">
        <f t="shared" si="80"/>
        <v>0</v>
      </c>
    </row>
    <row r="442" spans="1:20" x14ac:dyDescent="0.35">
      <c r="A442" s="23">
        <f t="shared" si="89"/>
        <v>439</v>
      </c>
      <c r="B442" s="30">
        <f>IF(A442&lt;=Calculator!$B$9,'Growth rate'!B441,0)</f>
        <v>0</v>
      </c>
      <c r="C442" s="30">
        <f t="shared" si="81"/>
        <v>0</v>
      </c>
      <c r="D442" s="31">
        <f t="shared" si="82"/>
        <v>0</v>
      </c>
      <c r="E442" s="31">
        <f t="shared" si="83"/>
        <v>0</v>
      </c>
      <c r="F442" s="31">
        <f t="shared" si="77"/>
        <v>0</v>
      </c>
      <c r="G442" s="24">
        <f t="shared" si="84"/>
        <v>0.5</v>
      </c>
      <c r="H442" s="24">
        <f>VLOOKUP(G442,LAI!$E$132:$F$282,2,FALSE)</f>
        <v>2.6069733117608935</v>
      </c>
      <c r="I442" s="32">
        <f t="shared" si="78"/>
        <v>0</v>
      </c>
      <c r="J442" s="35"/>
      <c r="L442" s="23">
        <v>439</v>
      </c>
      <c r="M442" s="30">
        <f>IF(L442&lt;=Calculator!$F$9,'Growth rate'!J441,0)</f>
        <v>0</v>
      </c>
      <c r="N442" s="30">
        <f t="shared" si="85"/>
        <v>0</v>
      </c>
      <c r="O442" s="31">
        <f t="shared" si="86"/>
        <v>0</v>
      </c>
      <c r="P442" s="31">
        <f t="shared" si="87"/>
        <v>0</v>
      </c>
      <c r="Q442" s="31">
        <f t="shared" si="79"/>
        <v>0</v>
      </c>
      <c r="R442" s="24">
        <f t="shared" si="88"/>
        <v>0.5</v>
      </c>
      <c r="S442" s="24">
        <f>VLOOKUP(R442,LAI!$E$132:$F$282,2,FALSE)</f>
        <v>2.6069733117608935</v>
      </c>
      <c r="T442" s="32">
        <f t="shared" si="80"/>
        <v>0</v>
      </c>
    </row>
    <row r="443" spans="1:20" x14ac:dyDescent="0.35">
      <c r="A443" s="23">
        <f t="shared" si="89"/>
        <v>440</v>
      </c>
      <c r="B443" s="30">
        <f>IF(A443&lt;=Calculator!$B$9,'Growth rate'!B442,0)</f>
        <v>0</v>
      </c>
      <c r="C443" s="30">
        <f t="shared" si="81"/>
        <v>0</v>
      </c>
      <c r="D443" s="31">
        <f t="shared" si="82"/>
        <v>0</v>
      </c>
      <c r="E443" s="31">
        <f t="shared" si="83"/>
        <v>0</v>
      </c>
      <c r="F443" s="31">
        <f t="shared" si="77"/>
        <v>0</v>
      </c>
      <c r="G443" s="24">
        <f t="shared" si="84"/>
        <v>0.5</v>
      </c>
      <c r="H443" s="24">
        <f>VLOOKUP(G443,LAI!$E$132:$F$282,2,FALSE)</f>
        <v>2.6069733117608935</v>
      </c>
      <c r="I443" s="32">
        <f t="shared" si="78"/>
        <v>0</v>
      </c>
      <c r="J443" s="35"/>
      <c r="L443" s="23">
        <v>440</v>
      </c>
      <c r="M443" s="30">
        <f>IF(L443&lt;=Calculator!$F$9,'Growth rate'!J442,0)</f>
        <v>0</v>
      </c>
      <c r="N443" s="30">
        <f t="shared" si="85"/>
        <v>0</v>
      </c>
      <c r="O443" s="31">
        <f t="shared" si="86"/>
        <v>0</v>
      </c>
      <c r="P443" s="31">
        <f t="shared" si="87"/>
        <v>0</v>
      </c>
      <c r="Q443" s="31">
        <f t="shared" si="79"/>
        <v>0</v>
      </c>
      <c r="R443" s="24">
        <f t="shared" si="88"/>
        <v>0.5</v>
      </c>
      <c r="S443" s="24">
        <f>VLOOKUP(R443,LAI!$E$132:$F$282,2,FALSE)</f>
        <v>2.6069733117608935</v>
      </c>
      <c r="T443" s="32">
        <f t="shared" si="80"/>
        <v>0</v>
      </c>
    </row>
    <row r="444" spans="1:20" x14ac:dyDescent="0.35">
      <c r="A444" s="23">
        <f t="shared" si="89"/>
        <v>441</v>
      </c>
      <c r="B444" s="30">
        <f>IF(A444&lt;=Calculator!$B$9,'Growth rate'!B443,0)</f>
        <v>0</v>
      </c>
      <c r="C444" s="30">
        <f t="shared" si="81"/>
        <v>0</v>
      </c>
      <c r="D444" s="31">
        <f t="shared" si="82"/>
        <v>0</v>
      </c>
      <c r="E444" s="31">
        <f t="shared" si="83"/>
        <v>0</v>
      </c>
      <c r="F444" s="31">
        <f t="shared" si="77"/>
        <v>0</v>
      </c>
      <c r="G444" s="24">
        <f t="shared" si="84"/>
        <v>0.5</v>
      </c>
      <c r="H444" s="24">
        <f>VLOOKUP(G444,LAI!$E$132:$F$282,2,FALSE)</f>
        <v>2.6069733117608935</v>
      </c>
      <c r="I444" s="32">
        <f t="shared" si="78"/>
        <v>0</v>
      </c>
      <c r="J444" s="35"/>
      <c r="L444" s="23">
        <v>441</v>
      </c>
      <c r="M444" s="30">
        <f>IF(L444&lt;=Calculator!$F$9,'Growth rate'!J443,0)</f>
        <v>0</v>
      </c>
      <c r="N444" s="30">
        <f t="shared" si="85"/>
        <v>0</v>
      </c>
      <c r="O444" s="31">
        <f t="shared" si="86"/>
        <v>0</v>
      </c>
      <c r="P444" s="31">
        <f t="shared" si="87"/>
        <v>0</v>
      </c>
      <c r="Q444" s="31">
        <f t="shared" si="79"/>
        <v>0</v>
      </c>
      <c r="R444" s="24">
        <f t="shared" si="88"/>
        <v>0.5</v>
      </c>
      <c r="S444" s="24">
        <f>VLOOKUP(R444,LAI!$E$132:$F$282,2,FALSE)</f>
        <v>2.6069733117608935</v>
      </c>
      <c r="T444" s="32">
        <f t="shared" si="80"/>
        <v>0</v>
      </c>
    </row>
    <row r="445" spans="1:20" x14ac:dyDescent="0.35">
      <c r="A445" s="23">
        <f t="shared" si="89"/>
        <v>442</v>
      </c>
      <c r="B445" s="30">
        <f>IF(A445&lt;=Calculator!$B$9,'Growth rate'!B444,0)</f>
        <v>0</v>
      </c>
      <c r="C445" s="30">
        <f t="shared" si="81"/>
        <v>0</v>
      </c>
      <c r="D445" s="31">
        <f t="shared" si="82"/>
        <v>0</v>
      </c>
      <c r="E445" s="31">
        <f t="shared" si="83"/>
        <v>0</v>
      </c>
      <c r="F445" s="31">
        <f t="shared" si="77"/>
        <v>0</v>
      </c>
      <c r="G445" s="24">
        <f t="shared" si="84"/>
        <v>0.5</v>
      </c>
      <c r="H445" s="24">
        <f>VLOOKUP(G445,LAI!$E$132:$F$282,2,FALSE)</f>
        <v>2.6069733117608935</v>
      </c>
      <c r="I445" s="32">
        <f t="shared" si="78"/>
        <v>0</v>
      </c>
      <c r="J445" s="35"/>
      <c r="L445" s="23">
        <v>442</v>
      </c>
      <c r="M445" s="30">
        <f>IF(L445&lt;=Calculator!$F$9,'Growth rate'!J444,0)</f>
        <v>0</v>
      </c>
      <c r="N445" s="30">
        <f t="shared" si="85"/>
        <v>0</v>
      </c>
      <c r="O445" s="31">
        <f t="shared" si="86"/>
        <v>0</v>
      </c>
      <c r="P445" s="31">
        <f t="shared" si="87"/>
        <v>0</v>
      </c>
      <c r="Q445" s="31">
        <f t="shared" si="79"/>
        <v>0</v>
      </c>
      <c r="R445" s="24">
        <f t="shared" si="88"/>
        <v>0.5</v>
      </c>
      <c r="S445" s="24">
        <f>VLOOKUP(R445,LAI!$E$132:$F$282,2,FALSE)</f>
        <v>2.6069733117608935</v>
      </c>
      <c r="T445" s="32">
        <f t="shared" si="80"/>
        <v>0</v>
      </c>
    </row>
    <row r="446" spans="1:20" x14ac:dyDescent="0.35">
      <c r="A446" s="23">
        <f t="shared" si="89"/>
        <v>443</v>
      </c>
      <c r="B446" s="30">
        <f>IF(A446&lt;=Calculator!$B$9,'Growth rate'!B445,0)</f>
        <v>0</v>
      </c>
      <c r="C446" s="30">
        <f t="shared" si="81"/>
        <v>0</v>
      </c>
      <c r="D446" s="31">
        <f t="shared" si="82"/>
        <v>0</v>
      </c>
      <c r="E446" s="31">
        <f t="shared" si="83"/>
        <v>0</v>
      </c>
      <c r="F446" s="31">
        <f t="shared" si="77"/>
        <v>0</v>
      </c>
      <c r="G446" s="24">
        <f t="shared" si="84"/>
        <v>0.5</v>
      </c>
      <c r="H446" s="24">
        <f>VLOOKUP(G446,LAI!$E$132:$F$282,2,FALSE)</f>
        <v>2.6069733117608935</v>
      </c>
      <c r="I446" s="32">
        <f t="shared" si="78"/>
        <v>0</v>
      </c>
      <c r="J446" s="35"/>
      <c r="L446" s="23">
        <v>443</v>
      </c>
      <c r="M446" s="30">
        <f>IF(L446&lt;=Calculator!$F$9,'Growth rate'!J445,0)</f>
        <v>0</v>
      </c>
      <c r="N446" s="30">
        <f t="shared" si="85"/>
        <v>0</v>
      </c>
      <c r="O446" s="31">
        <f t="shared" si="86"/>
        <v>0</v>
      </c>
      <c r="P446" s="31">
        <f t="shared" si="87"/>
        <v>0</v>
      </c>
      <c r="Q446" s="31">
        <f t="shared" si="79"/>
        <v>0</v>
      </c>
      <c r="R446" s="24">
        <f t="shared" si="88"/>
        <v>0.5</v>
      </c>
      <c r="S446" s="24">
        <f>VLOOKUP(R446,LAI!$E$132:$F$282,2,FALSE)</f>
        <v>2.6069733117608935</v>
      </c>
      <c r="T446" s="32">
        <f t="shared" si="80"/>
        <v>0</v>
      </c>
    </row>
    <row r="447" spans="1:20" x14ac:dyDescent="0.35">
      <c r="A447" s="23">
        <f t="shared" si="89"/>
        <v>444</v>
      </c>
      <c r="B447" s="30">
        <f>IF(A447&lt;=Calculator!$B$9,'Growth rate'!B446,0)</f>
        <v>0</v>
      </c>
      <c r="C447" s="30">
        <f t="shared" si="81"/>
        <v>0</v>
      </c>
      <c r="D447" s="31">
        <f t="shared" si="82"/>
        <v>0</v>
      </c>
      <c r="E447" s="31">
        <f t="shared" si="83"/>
        <v>0</v>
      </c>
      <c r="F447" s="31">
        <f t="shared" si="77"/>
        <v>0</v>
      </c>
      <c r="G447" s="24">
        <f t="shared" si="84"/>
        <v>0.5</v>
      </c>
      <c r="H447" s="24">
        <f>VLOOKUP(G447,LAI!$E$132:$F$282,2,FALSE)</f>
        <v>2.6069733117608935</v>
      </c>
      <c r="I447" s="32">
        <f t="shared" si="78"/>
        <v>0</v>
      </c>
      <c r="J447" s="35"/>
      <c r="L447" s="23">
        <v>444</v>
      </c>
      <c r="M447" s="30">
        <f>IF(L447&lt;=Calculator!$F$9,'Growth rate'!J446,0)</f>
        <v>0</v>
      </c>
      <c r="N447" s="30">
        <f t="shared" si="85"/>
        <v>0</v>
      </c>
      <c r="O447" s="31">
        <f t="shared" si="86"/>
        <v>0</v>
      </c>
      <c r="P447" s="31">
        <f t="shared" si="87"/>
        <v>0</v>
      </c>
      <c r="Q447" s="31">
        <f t="shared" si="79"/>
        <v>0</v>
      </c>
      <c r="R447" s="24">
        <f t="shared" si="88"/>
        <v>0.5</v>
      </c>
      <c r="S447" s="24">
        <f>VLOOKUP(R447,LAI!$E$132:$F$282,2,FALSE)</f>
        <v>2.6069733117608935</v>
      </c>
      <c r="T447" s="32">
        <f t="shared" si="80"/>
        <v>0</v>
      </c>
    </row>
    <row r="448" spans="1:20" x14ac:dyDescent="0.35">
      <c r="A448" s="23">
        <f t="shared" si="89"/>
        <v>445</v>
      </c>
      <c r="B448" s="30">
        <f>IF(A448&lt;=Calculator!$B$9,'Growth rate'!B447,0)</f>
        <v>0</v>
      </c>
      <c r="C448" s="30">
        <f t="shared" si="81"/>
        <v>0</v>
      </c>
      <c r="D448" s="31">
        <f t="shared" si="82"/>
        <v>0</v>
      </c>
      <c r="E448" s="31">
        <f t="shared" si="83"/>
        <v>0</v>
      </c>
      <c r="F448" s="31">
        <f t="shared" si="77"/>
        <v>0</v>
      </c>
      <c r="G448" s="24">
        <f t="shared" si="84"/>
        <v>0.5</v>
      </c>
      <c r="H448" s="24">
        <f>VLOOKUP(G448,LAI!$E$132:$F$282,2,FALSE)</f>
        <v>2.6069733117608935</v>
      </c>
      <c r="I448" s="32">
        <f t="shared" si="78"/>
        <v>0</v>
      </c>
      <c r="J448" s="35"/>
      <c r="L448" s="23">
        <v>445</v>
      </c>
      <c r="M448" s="30">
        <f>IF(L448&lt;=Calculator!$F$9,'Growth rate'!J447,0)</f>
        <v>0</v>
      </c>
      <c r="N448" s="30">
        <f t="shared" si="85"/>
        <v>0</v>
      </c>
      <c r="O448" s="31">
        <f t="shared" si="86"/>
        <v>0</v>
      </c>
      <c r="P448" s="31">
        <f t="shared" si="87"/>
        <v>0</v>
      </c>
      <c r="Q448" s="31">
        <f t="shared" si="79"/>
        <v>0</v>
      </c>
      <c r="R448" s="24">
        <f t="shared" si="88"/>
        <v>0.5</v>
      </c>
      <c r="S448" s="24">
        <f>VLOOKUP(R448,LAI!$E$132:$F$282,2,FALSE)</f>
        <v>2.6069733117608935</v>
      </c>
      <c r="T448" s="32">
        <f t="shared" si="80"/>
        <v>0</v>
      </c>
    </row>
    <row r="449" spans="1:20" x14ac:dyDescent="0.35">
      <c r="A449" s="23">
        <f t="shared" si="89"/>
        <v>446</v>
      </c>
      <c r="B449" s="30">
        <f>IF(A449&lt;=Calculator!$B$9,'Growth rate'!B448,0)</f>
        <v>0</v>
      </c>
      <c r="C449" s="30">
        <f t="shared" si="81"/>
        <v>0</v>
      </c>
      <c r="D449" s="31">
        <f t="shared" si="82"/>
        <v>0</v>
      </c>
      <c r="E449" s="31">
        <f t="shared" si="83"/>
        <v>0</v>
      </c>
      <c r="F449" s="31">
        <f t="shared" si="77"/>
        <v>0</v>
      </c>
      <c r="G449" s="24">
        <f t="shared" si="84"/>
        <v>0.5</v>
      </c>
      <c r="H449" s="24">
        <f>VLOOKUP(G449,LAI!$E$132:$F$282,2,FALSE)</f>
        <v>2.6069733117608935</v>
      </c>
      <c r="I449" s="32">
        <f t="shared" si="78"/>
        <v>0</v>
      </c>
      <c r="J449" s="35"/>
      <c r="L449" s="23">
        <v>446</v>
      </c>
      <c r="M449" s="30">
        <f>IF(L449&lt;=Calculator!$F$9,'Growth rate'!J448,0)</f>
        <v>0</v>
      </c>
      <c r="N449" s="30">
        <f t="shared" si="85"/>
        <v>0</v>
      </c>
      <c r="O449" s="31">
        <f t="shared" si="86"/>
        <v>0</v>
      </c>
      <c r="P449" s="31">
        <f t="shared" si="87"/>
        <v>0</v>
      </c>
      <c r="Q449" s="31">
        <f t="shared" si="79"/>
        <v>0</v>
      </c>
      <c r="R449" s="24">
        <f t="shared" si="88"/>
        <v>0.5</v>
      </c>
      <c r="S449" s="24">
        <f>VLOOKUP(R449,LAI!$E$132:$F$282,2,FALSE)</f>
        <v>2.6069733117608935</v>
      </c>
      <c r="T449" s="32">
        <f t="shared" si="80"/>
        <v>0</v>
      </c>
    </row>
    <row r="450" spans="1:20" x14ac:dyDescent="0.35">
      <c r="A450" s="23">
        <f t="shared" si="89"/>
        <v>447</v>
      </c>
      <c r="B450" s="30">
        <f>IF(A450&lt;=Calculator!$B$9,'Growth rate'!B449,0)</f>
        <v>0</v>
      </c>
      <c r="C450" s="30">
        <f t="shared" si="81"/>
        <v>0</v>
      </c>
      <c r="D450" s="31">
        <f t="shared" si="82"/>
        <v>0</v>
      </c>
      <c r="E450" s="31">
        <f t="shared" si="83"/>
        <v>0</v>
      </c>
      <c r="F450" s="31">
        <f t="shared" si="77"/>
        <v>0</v>
      </c>
      <c r="G450" s="24">
        <f t="shared" si="84"/>
        <v>0.5</v>
      </c>
      <c r="H450" s="24">
        <f>VLOOKUP(G450,LAI!$E$132:$F$282,2,FALSE)</f>
        <v>2.6069733117608935</v>
      </c>
      <c r="I450" s="32">
        <f t="shared" si="78"/>
        <v>0</v>
      </c>
      <c r="J450" s="35"/>
      <c r="L450" s="23">
        <v>447</v>
      </c>
      <c r="M450" s="30">
        <f>IF(L450&lt;=Calculator!$F$9,'Growth rate'!J449,0)</f>
        <v>0</v>
      </c>
      <c r="N450" s="30">
        <f t="shared" si="85"/>
        <v>0</v>
      </c>
      <c r="O450" s="31">
        <f t="shared" si="86"/>
        <v>0</v>
      </c>
      <c r="P450" s="31">
        <f t="shared" si="87"/>
        <v>0</v>
      </c>
      <c r="Q450" s="31">
        <f t="shared" si="79"/>
        <v>0</v>
      </c>
      <c r="R450" s="24">
        <f t="shared" si="88"/>
        <v>0.5</v>
      </c>
      <c r="S450" s="24">
        <f>VLOOKUP(R450,LAI!$E$132:$F$282,2,FALSE)</f>
        <v>2.6069733117608935</v>
      </c>
      <c r="T450" s="32">
        <f t="shared" si="80"/>
        <v>0</v>
      </c>
    </row>
    <row r="451" spans="1:20" x14ac:dyDescent="0.35">
      <c r="A451" s="23">
        <f t="shared" si="89"/>
        <v>448</v>
      </c>
      <c r="B451" s="30">
        <f>IF(A451&lt;=Calculator!$B$9,'Growth rate'!B450,0)</f>
        <v>0</v>
      </c>
      <c r="C451" s="30">
        <f t="shared" si="81"/>
        <v>0</v>
      </c>
      <c r="D451" s="31">
        <f t="shared" si="82"/>
        <v>0</v>
      </c>
      <c r="E451" s="31">
        <f t="shared" si="83"/>
        <v>0</v>
      </c>
      <c r="F451" s="31">
        <f t="shared" si="77"/>
        <v>0</v>
      </c>
      <c r="G451" s="24">
        <f t="shared" si="84"/>
        <v>0.5</v>
      </c>
      <c r="H451" s="24">
        <f>VLOOKUP(G451,LAI!$E$132:$F$282,2,FALSE)</f>
        <v>2.6069733117608935</v>
      </c>
      <c r="I451" s="32">
        <f t="shared" si="78"/>
        <v>0</v>
      </c>
      <c r="J451" s="35"/>
      <c r="L451" s="23">
        <v>448</v>
      </c>
      <c r="M451" s="30">
        <f>IF(L451&lt;=Calculator!$F$9,'Growth rate'!J450,0)</f>
        <v>0</v>
      </c>
      <c r="N451" s="30">
        <f t="shared" si="85"/>
        <v>0</v>
      </c>
      <c r="O451" s="31">
        <f t="shared" si="86"/>
        <v>0</v>
      </c>
      <c r="P451" s="31">
        <f t="shared" si="87"/>
        <v>0</v>
      </c>
      <c r="Q451" s="31">
        <f t="shared" si="79"/>
        <v>0</v>
      </c>
      <c r="R451" s="24">
        <f t="shared" si="88"/>
        <v>0.5</v>
      </c>
      <c r="S451" s="24">
        <f>VLOOKUP(R451,LAI!$E$132:$F$282,2,FALSE)</f>
        <v>2.6069733117608935</v>
      </c>
      <c r="T451" s="32">
        <f t="shared" si="80"/>
        <v>0</v>
      </c>
    </row>
    <row r="452" spans="1:20" x14ac:dyDescent="0.35">
      <c r="A452" s="23">
        <f t="shared" si="89"/>
        <v>449</v>
      </c>
      <c r="B452" s="30">
        <f>IF(A452&lt;=Calculator!$B$9,'Growth rate'!B451,0)</f>
        <v>0</v>
      </c>
      <c r="C452" s="30">
        <f t="shared" si="81"/>
        <v>0</v>
      </c>
      <c r="D452" s="31">
        <f t="shared" si="82"/>
        <v>0</v>
      </c>
      <c r="E452" s="31">
        <f t="shared" si="83"/>
        <v>0</v>
      </c>
      <c r="F452" s="31">
        <f t="shared" ref="F452:F515" si="90">IF(D452&gt;0,IF(E452&gt;0,D452/E452,0),0)</f>
        <v>0</v>
      </c>
      <c r="G452" s="24">
        <f t="shared" si="84"/>
        <v>0.5</v>
      </c>
      <c r="H452" s="24">
        <f>VLOOKUP(G452,LAI!$E$132:$F$282,2,FALSE)</f>
        <v>2.6069733117608935</v>
      </c>
      <c r="I452" s="32">
        <f t="shared" ref="I452:I515" si="91">(((E452/2)^2)*PI())*H452</f>
        <v>0</v>
      </c>
      <c r="J452" s="35"/>
      <c r="L452" s="23">
        <v>449</v>
      </c>
      <c r="M452" s="30">
        <f>IF(L452&lt;=Calculator!$F$9,'Growth rate'!J451,0)</f>
        <v>0</v>
      </c>
      <c r="N452" s="30">
        <f t="shared" si="85"/>
        <v>0</v>
      </c>
      <c r="O452" s="31">
        <f t="shared" si="86"/>
        <v>0</v>
      </c>
      <c r="P452" s="31">
        <f t="shared" si="87"/>
        <v>0</v>
      </c>
      <c r="Q452" s="31">
        <f t="shared" ref="Q452:Q515" si="92">IF(O452&gt;0,IF(P452&gt;0,O452/P452,0),0)</f>
        <v>0</v>
      </c>
      <c r="R452" s="24">
        <f t="shared" si="88"/>
        <v>0.5</v>
      </c>
      <c r="S452" s="24">
        <f>VLOOKUP(R452,LAI!$E$132:$F$282,2,FALSE)</f>
        <v>2.6069733117608935</v>
      </c>
      <c r="T452" s="32">
        <f t="shared" ref="T452:T515" si="93">(((P452/2)^2)*PI())*S452</f>
        <v>0</v>
      </c>
    </row>
    <row r="453" spans="1:20" x14ac:dyDescent="0.35">
      <c r="A453" s="23">
        <f t="shared" si="89"/>
        <v>450</v>
      </c>
      <c r="B453" s="30">
        <f>IF(A453&lt;=Calculator!$B$9,'Growth rate'!B452,0)</f>
        <v>0</v>
      </c>
      <c r="C453" s="30">
        <f t="shared" ref="C453:C516" si="94">IF(B453&lt;=45,B453,45)</f>
        <v>0</v>
      </c>
      <c r="D453" s="31">
        <f t="shared" ref="D453:D516" si="95">IF(C453&gt;0,EXP(1.6125 + (LN(C453) * 0.6897)),0)</f>
        <v>0</v>
      </c>
      <c r="E453" s="31">
        <f t="shared" ref="E453:E516" si="96">IF(C453&gt;0,3.9088+(C453*2.6747)+(C453^2*-0.0329),0)</f>
        <v>0</v>
      </c>
      <c r="F453" s="31">
        <f t="shared" si="90"/>
        <v>0</v>
      </c>
      <c r="G453" s="24">
        <f t="shared" ref="G453:G516" si="97">IF(F453&gt;2,2, IF(F453&lt;0.5,0.5,ROUND(F453,2)))</f>
        <v>0.5</v>
      </c>
      <c r="H453" s="24">
        <f>VLOOKUP(G453,LAI!$E$132:$F$282,2,FALSE)</f>
        <v>2.6069733117608935</v>
      </c>
      <c r="I453" s="32">
        <f t="shared" si="91"/>
        <v>0</v>
      </c>
      <c r="J453" s="35"/>
      <c r="L453" s="23">
        <v>450</v>
      </c>
      <c r="M453" s="30">
        <f>IF(L453&lt;=Calculator!$F$9,'Growth rate'!J452,0)</f>
        <v>0</v>
      </c>
      <c r="N453" s="30">
        <f t="shared" ref="N453:N516" si="98">IF(M453&lt;=45,M453,45)</f>
        <v>0</v>
      </c>
      <c r="O453" s="31">
        <f t="shared" ref="O453:O516" si="99">IF(N453&gt;0,EXP(1.6125 + (LN(N453) * 0.6897)),0)</f>
        <v>0</v>
      </c>
      <c r="P453" s="31">
        <f t="shared" ref="P453:P516" si="100">IF(N453&gt;0,3.9088+(N453*2.6747)+(N453^2*-0.0329),0)</f>
        <v>0</v>
      </c>
      <c r="Q453" s="31">
        <f t="shared" si="92"/>
        <v>0</v>
      </c>
      <c r="R453" s="24">
        <f t="shared" ref="R453:R516" si="101">IF(Q453&gt;2,2, IF(Q453&lt;0.5,0.5,ROUND(Q453,2)))</f>
        <v>0.5</v>
      </c>
      <c r="S453" s="24">
        <f>VLOOKUP(R453,LAI!$E$132:$F$282,2,FALSE)</f>
        <v>2.6069733117608935</v>
      </c>
      <c r="T453" s="32">
        <f t="shared" si="93"/>
        <v>0</v>
      </c>
    </row>
    <row r="454" spans="1:20" x14ac:dyDescent="0.35">
      <c r="A454" s="23">
        <f t="shared" si="89"/>
        <v>451</v>
      </c>
      <c r="B454" s="30">
        <f>IF(A454&lt;=Calculator!$B$9,'Growth rate'!B453,0)</f>
        <v>0</v>
      </c>
      <c r="C454" s="30">
        <f t="shared" si="94"/>
        <v>0</v>
      </c>
      <c r="D454" s="31">
        <f t="shared" si="95"/>
        <v>0</v>
      </c>
      <c r="E454" s="31">
        <f t="shared" si="96"/>
        <v>0</v>
      </c>
      <c r="F454" s="31">
        <f t="shared" si="90"/>
        <v>0</v>
      </c>
      <c r="G454" s="24">
        <f t="shared" si="97"/>
        <v>0.5</v>
      </c>
      <c r="H454" s="24">
        <f>VLOOKUP(G454,LAI!$E$132:$F$282,2,FALSE)</f>
        <v>2.6069733117608935</v>
      </c>
      <c r="I454" s="32">
        <f t="shared" si="91"/>
        <v>0</v>
      </c>
      <c r="J454" s="35"/>
      <c r="L454" s="23">
        <v>451</v>
      </c>
      <c r="M454" s="30">
        <f>IF(L454&lt;=Calculator!$F$9,'Growth rate'!J453,0)</f>
        <v>0</v>
      </c>
      <c r="N454" s="30">
        <f t="shared" si="98"/>
        <v>0</v>
      </c>
      <c r="O454" s="31">
        <f t="shared" si="99"/>
        <v>0</v>
      </c>
      <c r="P454" s="31">
        <f t="shared" si="100"/>
        <v>0</v>
      </c>
      <c r="Q454" s="31">
        <f t="shared" si="92"/>
        <v>0</v>
      </c>
      <c r="R454" s="24">
        <f t="shared" si="101"/>
        <v>0.5</v>
      </c>
      <c r="S454" s="24">
        <f>VLOOKUP(R454,LAI!$E$132:$F$282,2,FALSE)</f>
        <v>2.6069733117608935</v>
      </c>
      <c r="T454" s="32">
        <f t="shared" si="93"/>
        <v>0</v>
      </c>
    </row>
    <row r="455" spans="1:20" x14ac:dyDescent="0.35">
      <c r="A455" s="23">
        <f t="shared" si="89"/>
        <v>452</v>
      </c>
      <c r="B455" s="30">
        <f>IF(A455&lt;=Calculator!$B$9,'Growth rate'!B454,0)</f>
        <v>0</v>
      </c>
      <c r="C455" s="30">
        <f t="shared" si="94"/>
        <v>0</v>
      </c>
      <c r="D455" s="31">
        <f t="shared" si="95"/>
        <v>0</v>
      </c>
      <c r="E455" s="31">
        <f t="shared" si="96"/>
        <v>0</v>
      </c>
      <c r="F455" s="31">
        <f t="shared" si="90"/>
        <v>0</v>
      </c>
      <c r="G455" s="24">
        <f t="shared" si="97"/>
        <v>0.5</v>
      </c>
      <c r="H455" s="24">
        <f>VLOOKUP(G455,LAI!$E$132:$F$282,2,FALSE)</f>
        <v>2.6069733117608935</v>
      </c>
      <c r="I455" s="32">
        <f t="shared" si="91"/>
        <v>0</v>
      </c>
      <c r="J455" s="35"/>
      <c r="L455" s="23">
        <v>452</v>
      </c>
      <c r="M455" s="30">
        <f>IF(L455&lt;=Calculator!$F$9,'Growth rate'!J454,0)</f>
        <v>0</v>
      </c>
      <c r="N455" s="30">
        <f t="shared" si="98"/>
        <v>0</v>
      </c>
      <c r="O455" s="31">
        <f t="shared" si="99"/>
        <v>0</v>
      </c>
      <c r="P455" s="31">
        <f t="shared" si="100"/>
        <v>0</v>
      </c>
      <c r="Q455" s="31">
        <f t="shared" si="92"/>
        <v>0</v>
      </c>
      <c r="R455" s="24">
        <f t="shared" si="101"/>
        <v>0.5</v>
      </c>
      <c r="S455" s="24">
        <f>VLOOKUP(R455,LAI!$E$132:$F$282,2,FALSE)</f>
        <v>2.6069733117608935</v>
      </c>
      <c r="T455" s="32">
        <f t="shared" si="93"/>
        <v>0</v>
      </c>
    </row>
    <row r="456" spans="1:20" x14ac:dyDescent="0.35">
      <c r="A456" s="23">
        <f t="shared" si="89"/>
        <v>453</v>
      </c>
      <c r="B456" s="30">
        <f>IF(A456&lt;=Calculator!$B$9,'Growth rate'!B455,0)</f>
        <v>0</v>
      </c>
      <c r="C456" s="30">
        <f t="shared" si="94"/>
        <v>0</v>
      </c>
      <c r="D456" s="31">
        <f t="shared" si="95"/>
        <v>0</v>
      </c>
      <c r="E456" s="31">
        <f t="shared" si="96"/>
        <v>0</v>
      </c>
      <c r="F456" s="31">
        <f t="shared" si="90"/>
        <v>0</v>
      </c>
      <c r="G456" s="24">
        <f t="shared" si="97"/>
        <v>0.5</v>
      </c>
      <c r="H456" s="24">
        <f>VLOOKUP(G456,LAI!$E$132:$F$282,2,FALSE)</f>
        <v>2.6069733117608935</v>
      </c>
      <c r="I456" s="32">
        <f t="shared" si="91"/>
        <v>0</v>
      </c>
      <c r="J456" s="35"/>
      <c r="L456" s="23">
        <v>453</v>
      </c>
      <c r="M456" s="30">
        <f>IF(L456&lt;=Calculator!$F$9,'Growth rate'!J455,0)</f>
        <v>0</v>
      </c>
      <c r="N456" s="30">
        <f t="shared" si="98"/>
        <v>0</v>
      </c>
      <c r="O456" s="31">
        <f t="shared" si="99"/>
        <v>0</v>
      </c>
      <c r="P456" s="31">
        <f t="shared" si="100"/>
        <v>0</v>
      </c>
      <c r="Q456" s="31">
        <f t="shared" si="92"/>
        <v>0</v>
      </c>
      <c r="R456" s="24">
        <f t="shared" si="101"/>
        <v>0.5</v>
      </c>
      <c r="S456" s="24">
        <f>VLOOKUP(R456,LAI!$E$132:$F$282,2,FALSE)</f>
        <v>2.6069733117608935</v>
      </c>
      <c r="T456" s="32">
        <f t="shared" si="93"/>
        <v>0</v>
      </c>
    </row>
    <row r="457" spans="1:20" x14ac:dyDescent="0.35">
      <c r="A457" s="23">
        <f t="shared" si="89"/>
        <v>454</v>
      </c>
      <c r="B457" s="30">
        <f>IF(A457&lt;=Calculator!$B$9,'Growth rate'!B456,0)</f>
        <v>0</v>
      </c>
      <c r="C457" s="30">
        <f t="shared" si="94"/>
        <v>0</v>
      </c>
      <c r="D457" s="31">
        <f t="shared" si="95"/>
        <v>0</v>
      </c>
      <c r="E457" s="31">
        <f t="shared" si="96"/>
        <v>0</v>
      </c>
      <c r="F457" s="31">
        <f t="shared" si="90"/>
        <v>0</v>
      </c>
      <c r="G457" s="24">
        <f t="shared" si="97"/>
        <v>0.5</v>
      </c>
      <c r="H457" s="24">
        <f>VLOOKUP(G457,LAI!$E$132:$F$282,2,FALSE)</f>
        <v>2.6069733117608935</v>
      </c>
      <c r="I457" s="32">
        <f t="shared" si="91"/>
        <v>0</v>
      </c>
      <c r="J457" s="35"/>
      <c r="L457" s="23">
        <v>454</v>
      </c>
      <c r="M457" s="30">
        <f>IF(L457&lt;=Calculator!$F$9,'Growth rate'!J456,0)</f>
        <v>0</v>
      </c>
      <c r="N457" s="30">
        <f t="shared" si="98"/>
        <v>0</v>
      </c>
      <c r="O457" s="31">
        <f t="shared" si="99"/>
        <v>0</v>
      </c>
      <c r="P457" s="31">
        <f t="shared" si="100"/>
        <v>0</v>
      </c>
      <c r="Q457" s="31">
        <f t="shared" si="92"/>
        <v>0</v>
      </c>
      <c r="R457" s="24">
        <f t="shared" si="101"/>
        <v>0.5</v>
      </c>
      <c r="S457" s="24">
        <f>VLOOKUP(R457,LAI!$E$132:$F$282,2,FALSE)</f>
        <v>2.6069733117608935</v>
      </c>
      <c r="T457" s="32">
        <f t="shared" si="93"/>
        <v>0</v>
      </c>
    </row>
    <row r="458" spans="1:20" x14ac:dyDescent="0.35">
      <c r="A458" s="23">
        <f t="shared" si="89"/>
        <v>455</v>
      </c>
      <c r="B458" s="30">
        <f>IF(A458&lt;=Calculator!$B$9,'Growth rate'!B457,0)</f>
        <v>0</v>
      </c>
      <c r="C458" s="30">
        <f t="shared" si="94"/>
        <v>0</v>
      </c>
      <c r="D458" s="31">
        <f t="shared" si="95"/>
        <v>0</v>
      </c>
      <c r="E458" s="31">
        <f t="shared" si="96"/>
        <v>0</v>
      </c>
      <c r="F458" s="31">
        <f t="shared" si="90"/>
        <v>0</v>
      </c>
      <c r="G458" s="24">
        <f t="shared" si="97"/>
        <v>0.5</v>
      </c>
      <c r="H458" s="24">
        <f>VLOOKUP(G458,LAI!$E$132:$F$282,2,FALSE)</f>
        <v>2.6069733117608935</v>
      </c>
      <c r="I458" s="32">
        <f t="shared" si="91"/>
        <v>0</v>
      </c>
      <c r="J458" s="35"/>
      <c r="L458" s="23">
        <v>455</v>
      </c>
      <c r="M458" s="30">
        <f>IF(L458&lt;=Calculator!$F$9,'Growth rate'!J457,0)</f>
        <v>0</v>
      </c>
      <c r="N458" s="30">
        <f t="shared" si="98"/>
        <v>0</v>
      </c>
      <c r="O458" s="31">
        <f t="shared" si="99"/>
        <v>0</v>
      </c>
      <c r="P458" s="31">
        <f t="shared" si="100"/>
        <v>0</v>
      </c>
      <c r="Q458" s="31">
        <f t="shared" si="92"/>
        <v>0</v>
      </c>
      <c r="R458" s="24">
        <f t="shared" si="101"/>
        <v>0.5</v>
      </c>
      <c r="S458" s="24">
        <f>VLOOKUP(R458,LAI!$E$132:$F$282,2,FALSE)</f>
        <v>2.6069733117608935</v>
      </c>
      <c r="T458" s="32">
        <f t="shared" si="93"/>
        <v>0</v>
      </c>
    </row>
    <row r="459" spans="1:20" x14ac:dyDescent="0.35">
      <c r="A459" s="23">
        <f t="shared" si="89"/>
        <v>456</v>
      </c>
      <c r="B459" s="30">
        <f>IF(A459&lt;=Calculator!$B$9,'Growth rate'!B458,0)</f>
        <v>0</v>
      </c>
      <c r="C459" s="30">
        <f t="shared" si="94"/>
        <v>0</v>
      </c>
      <c r="D459" s="31">
        <f t="shared" si="95"/>
        <v>0</v>
      </c>
      <c r="E459" s="31">
        <f t="shared" si="96"/>
        <v>0</v>
      </c>
      <c r="F459" s="31">
        <f t="shared" si="90"/>
        <v>0</v>
      </c>
      <c r="G459" s="24">
        <f t="shared" si="97"/>
        <v>0.5</v>
      </c>
      <c r="H459" s="24">
        <f>VLOOKUP(G459,LAI!$E$132:$F$282,2,FALSE)</f>
        <v>2.6069733117608935</v>
      </c>
      <c r="I459" s="32">
        <f t="shared" si="91"/>
        <v>0</v>
      </c>
      <c r="J459" s="35"/>
      <c r="L459" s="23">
        <v>456</v>
      </c>
      <c r="M459" s="30">
        <f>IF(L459&lt;=Calculator!$F$9,'Growth rate'!J458,0)</f>
        <v>0</v>
      </c>
      <c r="N459" s="30">
        <f t="shared" si="98"/>
        <v>0</v>
      </c>
      <c r="O459" s="31">
        <f t="shared" si="99"/>
        <v>0</v>
      </c>
      <c r="P459" s="31">
        <f t="shared" si="100"/>
        <v>0</v>
      </c>
      <c r="Q459" s="31">
        <f t="shared" si="92"/>
        <v>0</v>
      </c>
      <c r="R459" s="24">
        <f t="shared" si="101"/>
        <v>0.5</v>
      </c>
      <c r="S459" s="24">
        <f>VLOOKUP(R459,LAI!$E$132:$F$282,2,FALSE)</f>
        <v>2.6069733117608935</v>
      </c>
      <c r="T459" s="32">
        <f t="shared" si="93"/>
        <v>0</v>
      </c>
    </row>
    <row r="460" spans="1:20" x14ac:dyDescent="0.35">
      <c r="A460" s="23">
        <f t="shared" si="89"/>
        <v>457</v>
      </c>
      <c r="B460" s="30">
        <f>IF(A460&lt;=Calculator!$B$9,'Growth rate'!B459,0)</f>
        <v>0</v>
      </c>
      <c r="C460" s="30">
        <f t="shared" si="94"/>
        <v>0</v>
      </c>
      <c r="D460" s="31">
        <f t="shared" si="95"/>
        <v>0</v>
      </c>
      <c r="E460" s="31">
        <f t="shared" si="96"/>
        <v>0</v>
      </c>
      <c r="F460" s="31">
        <f t="shared" si="90"/>
        <v>0</v>
      </c>
      <c r="G460" s="24">
        <f t="shared" si="97"/>
        <v>0.5</v>
      </c>
      <c r="H460" s="24">
        <f>VLOOKUP(G460,LAI!$E$132:$F$282,2,FALSE)</f>
        <v>2.6069733117608935</v>
      </c>
      <c r="I460" s="32">
        <f t="shared" si="91"/>
        <v>0</v>
      </c>
      <c r="J460" s="35"/>
      <c r="L460" s="23">
        <v>457</v>
      </c>
      <c r="M460" s="30">
        <f>IF(L460&lt;=Calculator!$F$9,'Growth rate'!J459,0)</f>
        <v>0</v>
      </c>
      <c r="N460" s="30">
        <f t="shared" si="98"/>
        <v>0</v>
      </c>
      <c r="O460" s="31">
        <f t="shared" si="99"/>
        <v>0</v>
      </c>
      <c r="P460" s="31">
        <f t="shared" si="100"/>
        <v>0</v>
      </c>
      <c r="Q460" s="31">
        <f t="shared" si="92"/>
        <v>0</v>
      </c>
      <c r="R460" s="24">
        <f t="shared" si="101"/>
        <v>0.5</v>
      </c>
      <c r="S460" s="24">
        <f>VLOOKUP(R460,LAI!$E$132:$F$282,2,FALSE)</f>
        <v>2.6069733117608935</v>
      </c>
      <c r="T460" s="32">
        <f t="shared" si="93"/>
        <v>0</v>
      </c>
    </row>
    <row r="461" spans="1:20" x14ac:dyDescent="0.35">
      <c r="A461" s="23">
        <f t="shared" si="89"/>
        <v>458</v>
      </c>
      <c r="B461" s="30">
        <f>IF(A461&lt;=Calculator!$B$9,'Growth rate'!B460,0)</f>
        <v>0</v>
      </c>
      <c r="C461" s="30">
        <f t="shared" si="94"/>
        <v>0</v>
      </c>
      <c r="D461" s="31">
        <f t="shared" si="95"/>
        <v>0</v>
      </c>
      <c r="E461" s="31">
        <f t="shared" si="96"/>
        <v>0</v>
      </c>
      <c r="F461" s="31">
        <f t="shared" si="90"/>
        <v>0</v>
      </c>
      <c r="G461" s="24">
        <f t="shared" si="97"/>
        <v>0.5</v>
      </c>
      <c r="H461" s="24">
        <f>VLOOKUP(G461,LAI!$E$132:$F$282,2,FALSE)</f>
        <v>2.6069733117608935</v>
      </c>
      <c r="I461" s="32">
        <f t="shared" si="91"/>
        <v>0</v>
      </c>
      <c r="J461" s="35"/>
      <c r="L461" s="23">
        <v>458</v>
      </c>
      <c r="M461" s="30">
        <f>IF(L461&lt;=Calculator!$F$9,'Growth rate'!J460,0)</f>
        <v>0</v>
      </c>
      <c r="N461" s="30">
        <f t="shared" si="98"/>
        <v>0</v>
      </c>
      <c r="O461" s="31">
        <f t="shared" si="99"/>
        <v>0</v>
      </c>
      <c r="P461" s="31">
        <f t="shared" si="100"/>
        <v>0</v>
      </c>
      <c r="Q461" s="31">
        <f t="shared" si="92"/>
        <v>0</v>
      </c>
      <c r="R461" s="24">
        <f t="shared" si="101"/>
        <v>0.5</v>
      </c>
      <c r="S461" s="24">
        <f>VLOOKUP(R461,LAI!$E$132:$F$282,2,FALSE)</f>
        <v>2.6069733117608935</v>
      </c>
      <c r="T461" s="32">
        <f t="shared" si="93"/>
        <v>0</v>
      </c>
    </row>
    <row r="462" spans="1:20" x14ac:dyDescent="0.35">
      <c r="A462" s="23">
        <f t="shared" si="89"/>
        <v>459</v>
      </c>
      <c r="B462" s="30">
        <f>IF(A462&lt;=Calculator!$B$9,'Growth rate'!B461,0)</f>
        <v>0</v>
      </c>
      <c r="C462" s="30">
        <f t="shared" si="94"/>
        <v>0</v>
      </c>
      <c r="D462" s="31">
        <f t="shared" si="95"/>
        <v>0</v>
      </c>
      <c r="E462" s="31">
        <f t="shared" si="96"/>
        <v>0</v>
      </c>
      <c r="F462" s="31">
        <f t="shared" si="90"/>
        <v>0</v>
      </c>
      <c r="G462" s="24">
        <f t="shared" si="97"/>
        <v>0.5</v>
      </c>
      <c r="H462" s="24">
        <f>VLOOKUP(G462,LAI!$E$132:$F$282,2,FALSE)</f>
        <v>2.6069733117608935</v>
      </c>
      <c r="I462" s="32">
        <f t="shared" si="91"/>
        <v>0</v>
      </c>
      <c r="J462" s="35"/>
      <c r="L462" s="23">
        <v>459</v>
      </c>
      <c r="M462" s="30">
        <f>IF(L462&lt;=Calculator!$F$9,'Growth rate'!J461,0)</f>
        <v>0</v>
      </c>
      <c r="N462" s="30">
        <f t="shared" si="98"/>
        <v>0</v>
      </c>
      <c r="O462" s="31">
        <f t="shared" si="99"/>
        <v>0</v>
      </c>
      <c r="P462" s="31">
        <f t="shared" si="100"/>
        <v>0</v>
      </c>
      <c r="Q462" s="31">
        <f t="shared" si="92"/>
        <v>0</v>
      </c>
      <c r="R462" s="24">
        <f t="shared" si="101"/>
        <v>0.5</v>
      </c>
      <c r="S462" s="24">
        <f>VLOOKUP(R462,LAI!$E$132:$F$282,2,FALSE)</f>
        <v>2.6069733117608935</v>
      </c>
      <c r="T462" s="32">
        <f t="shared" si="93"/>
        <v>0</v>
      </c>
    </row>
    <row r="463" spans="1:20" x14ac:dyDescent="0.35">
      <c r="A463" s="23">
        <f t="shared" si="89"/>
        <v>460</v>
      </c>
      <c r="B463" s="30">
        <f>IF(A463&lt;=Calculator!$B$9,'Growth rate'!B462,0)</f>
        <v>0</v>
      </c>
      <c r="C463" s="30">
        <f t="shared" si="94"/>
        <v>0</v>
      </c>
      <c r="D463" s="31">
        <f t="shared" si="95"/>
        <v>0</v>
      </c>
      <c r="E463" s="31">
        <f t="shared" si="96"/>
        <v>0</v>
      </c>
      <c r="F463" s="31">
        <f t="shared" si="90"/>
        <v>0</v>
      </c>
      <c r="G463" s="24">
        <f t="shared" si="97"/>
        <v>0.5</v>
      </c>
      <c r="H463" s="24">
        <f>VLOOKUP(G463,LAI!$E$132:$F$282,2,FALSE)</f>
        <v>2.6069733117608935</v>
      </c>
      <c r="I463" s="32">
        <f t="shared" si="91"/>
        <v>0</v>
      </c>
      <c r="J463" s="35"/>
      <c r="L463" s="23">
        <v>460</v>
      </c>
      <c r="M463" s="30">
        <f>IF(L463&lt;=Calculator!$F$9,'Growth rate'!J462,0)</f>
        <v>0</v>
      </c>
      <c r="N463" s="30">
        <f t="shared" si="98"/>
        <v>0</v>
      </c>
      <c r="O463" s="31">
        <f t="shared" si="99"/>
        <v>0</v>
      </c>
      <c r="P463" s="31">
        <f t="shared" si="100"/>
        <v>0</v>
      </c>
      <c r="Q463" s="31">
        <f t="shared" si="92"/>
        <v>0</v>
      </c>
      <c r="R463" s="24">
        <f t="shared" si="101"/>
        <v>0.5</v>
      </c>
      <c r="S463" s="24">
        <f>VLOOKUP(R463,LAI!$E$132:$F$282,2,FALSE)</f>
        <v>2.6069733117608935</v>
      </c>
      <c r="T463" s="32">
        <f t="shared" si="93"/>
        <v>0</v>
      </c>
    </row>
    <row r="464" spans="1:20" x14ac:dyDescent="0.35">
      <c r="A464" s="23">
        <f t="shared" si="89"/>
        <v>461</v>
      </c>
      <c r="B464" s="30">
        <f>IF(A464&lt;=Calculator!$B$9,'Growth rate'!B463,0)</f>
        <v>0</v>
      </c>
      <c r="C464" s="30">
        <f t="shared" si="94"/>
        <v>0</v>
      </c>
      <c r="D464" s="31">
        <f t="shared" si="95"/>
        <v>0</v>
      </c>
      <c r="E464" s="31">
        <f t="shared" si="96"/>
        <v>0</v>
      </c>
      <c r="F464" s="31">
        <f t="shared" si="90"/>
        <v>0</v>
      </c>
      <c r="G464" s="24">
        <f t="shared" si="97"/>
        <v>0.5</v>
      </c>
      <c r="H464" s="24">
        <f>VLOOKUP(G464,LAI!$E$132:$F$282,2,FALSE)</f>
        <v>2.6069733117608935</v>
      </c>
      <c r="I464" s="32">
        <f t="shared" si="91"/>
        <v>0</v>
      </c>
      <c r="J464" s="35"/>
      <c r="L464" s="23">
        <v>461</v>
      </c>
      <c r="M464" s="30">
        <f>IF(L464&lt;=Calculator!$F$9,'Growth rate'!J463,0)</f>
        <v>0</v>
      </c>
      <c r="N464" s="30">
        <f t="shared" si="98"/>
        <v>0</v>
      </c>
      <c r="O464" s="31">
        <f t="shared" si="99"/>
        <v>0</v>
      </c>
      <c r="P464" s="31">
        <f t="shared" si="100"/>
        <v>0</v>
      </c>
      <c r="Q464" s="31">
        <f t="shared" si="92"/>
        <v>0</v>
      </c>
      <c r="R464" s="24">
        <f t="shared" si="101"/>
        <v>0.5</v>
      </c>
      <c r="S464" s="24">
        <f>VLOOKUP(R464,LAI!$E$132:$F$282,2,FALSE)</f>
        <v>2.6069733117608935</v>
      </c>
      <c r="T464" s="32">
        <f t="shared" si="93"/>
        <v>0</v>
      </c>
    </row>
    <row r="465" spans="1:20" x14ac:dyDescent="0.35">
      <c r="A465" s="23">
        <f t="shared" si="89"/>
        <v>462</v>
      </c>
      <c r="B465" s="30">
        <f>IF(A465&lt;=Calculator!$B$9,'Growth rate'!B464,0)</f>
        <v>0</v>
      </c>
      <c r="C465" s="30">
        <f t="shared" si="94"/>
        <v>0</v>
      </c>
      <c r="D465" s="31">
        <f t="shared" si="95"/>
        <v>0</v>
      </c>
      <c r="E465" s="31">
        <f t="shared" si="96"/>
        <v>0</v>
      </c>
      <c r="F465" s="31">
        <f t="shared" si="90"/>
        <v>0</v>
      </c>
      <c r="G465" s="24">
        <f t="shared" si="97"/>
        <v>0.5</v>
      </c>
      <c r="H465" s="24">
        <f>VLOOKUP(G465,LAI!$E$132:$F$282,2,FALSE)</f>
        <v>2.6069733117608935</v>
      </c>
      <c r="I465" s="32">
        <f t="shared" si="91"/>
        <v>0</v>
      </c>
      <c r="J465" s="35"/>
      <c r="L465" s="23">
        <v>462</v>
      </c>
      <c r="M465" s="30">
        <f>IF(L465&lt;=Calculator!$F$9,'Growth rate'!J464,0)</f>
        <v>0</v>
      </c>
      <c r="N465" s="30">
        <f t="shared" si="98"/>
        <v>0</v>
      </c>
      <c r="O465" s="31">
        <f t="shared" si="99"/>
        <v>0</v>
      </c>
      <c r="P465" s="31">
        <f t="shared" si="100"/>
        <v>0</v>
      </c>
      <c r="Q465" s="31">
        <f t="shared" si="92"/>
        <v>0</v>
      </c>
      <c r="R465" s="24">
        <f t="shared" si="101"/>
        <v>0.5</v>
      </c>
      <c r="S465" s="24">
        <f>VLOOKUP(R465,LAI!$E$132:$F$282,2,FALSE)</f>
        <v>2.6069733117608935</v>
      </c>
      <c r="T465" s="32">
        <f t="shared" si="93"/>
        <v>0</v>
      </c>
    </row>
    <row r="466" spans="1:20" x14ac:dyDescent="0.35">
      <c r="A466" s="23">
        <f t="shared" si="89"/>
        <v>463</v>
      </c>
      <c r="B466" s="30">
        <f>IF(A466&lt;=Calculator!$B$9,'Growth rate'!B465,0)</f>
        <v>0</v>
      </c>
      <c r="C466" s="30">
        <f t="shared" si="94"/>
        <v>0</v>
      </c>
      <c r="D466" s="31">
        <f t="shared" si="95"/>
        <v>0</v>
      </c>
      <c r="E466" s="31">
        <f t="shared" si="96"/>
        <v>0</v>
      </c>
      <c r="F466" s="31">
        <f t="shared" si="90"/>
        <v>0</v>
      </c>
      <c r="G466" s="24">
        <f t="shared" si="97"/>
        <v>0.5</v>
      </c>
      <c r="H466" s="24">
        <f>VLOOKUP(G466,LAI!$E$132:$F$282,2,FALSE)</f>
        <v>2.6069733117608935</v>
      </c>
      <c r="I466" s="32">
        <f t="shared" si="91"/>
        <v>0</v>
      </c>
      <c r="J466" s="35"/>
      <c r="L466" s="23">
        <v>463</v>
      </c>
      <c r="M466" s="30">
        <f>IF(L466&lt;=Calculator!$F$9,'Growth rate'!J465,0)</f>
        <v>0</v>
      </c>
      <c r="N466" s="30">
        <f t="shared" si="98"/>
        <v>0</v>
      </c>
      <c r="O466" s="31">
        <f t="shared" si="99"/>
        <v>0</v>
      </c>
      <c r="P466" s="31">
        <f t="shared" si="100"/>
        <v>0</v>
      </c>
      <c r="Q466" s="31">
        <f t="shared" si="92"/>
        <v>0</v>
      </c>
      <c r="R466" s="24">
        <f t="shared" si="101"/>
        <v>0.5</v>
      </c>
      <c r="S466" s="24">
        <f>VLOOKUP(R466,LAI!$E$132:$F$282,2,FALSE)</f>
        <v>2.6069733117608935</v>
      </c>
      <c r="T466" s="32">
        <f t="shared" si="93"/>
        <v>0</v>
      </c>
    </row>
    <row r="467" spans="1:20" x14ac:dyDescent="0.35">
      <c r="A467" s="23">
        <f t="shared" si="89"/>
        <v>464</v>
      </c>
      <c r="B467" s="30">
        <f>IF(A467&lt;=Calculator!$B$9,'Growth rate'!B466,0)</f>
        <v>0</v>
      </c>
      <c r="C467" s="30">
        <f t="shared" si="94"/>
        <v>0</v>
      </c>
      <c r="D467" s="31">
        <f t="shared" si="95"/>
        <v>0</v>
      </c>
      <c r="E467" s="31">
        <f t="shared" si="96"/>
        <v>0</v>
      </c>
      <c r="F467" s="31">
        <f t="shared" si="90"/>
        <v>0</v>
      </c>
      <c r="G467" s="24">
        <f t="shared" si="97"/>
        <v>0.5</v>
      </c>
      <c r="H467" s="24">
        <f>VLOOKUP(G467,LAI!$E$132:$F$282,2,FALSE)</f>
        <v>2.6069733117608935</v>
      </c>
      <c r="I467" s="32">
        <f t="shared" si="91"/>
        <v>0</v>
      </c>
      <c r="J467" s="35"/>
      <c r="L467" s="23">
        <v>464</v>
      </c>
      <c r="M467" s="30">
        <f>IF(L467&lt;=Calculator!$F$9,'Growth rate'!J466,0)</f>
        <v>0</v>
      </c>
      <c r="N467" s="30">
        <f t="shared" si="98"/>
        <v>0</v>
      </c>
      <c r="O467" s="31">
        <f t="shared" si="99"/>
        <v>0</v>
      </c>
      <c r="P467" s="31">
        <f t="shared" si="100"/>
        <v>0</v>
      </c>
      <c r="Q467" s="31">
        <f t="shared" si="92"/>
        <v>0</v>
      </c>
      <c r="R467" s="24">
        <f t="shared" si="101"/>
        <v>0.5</v>
      </c>
      <c r="S467" s="24">
        <f>VLOOKUP(R467,LAI!$E$132:$F$282,2,FALSE)</f>
        <v>2.6069733117608935</v>
      </c>
      <c r="T467" s="32">
        <f t="shared" si="93"/>
        <v>0</v>
      </c>
    </row>
    <row r="468" spans="1:20" x14ac:dyDescent="0.35">
      <c r="A468" s="23">
        <f t="shared" si="89"/>
        <v>465</v>
      </c>
      <c r="B468" s="30">
        <f>IF(A468&lt;=Calculator!$B$9,'Growth rate'!B467,0)</f>
        <v>0</v>
      </c>
      <c r="C468" s="30">
        <f t="shared" si="94"/>
        <v>0</v>
      </c>
      <c r="D468" s="31">
        <f t="shared" si="95"/>
        <v>0</v>
      </c>
      <c r="E468" s="31">
        <f t="shared" si="96"/>
        <v>0</v>
      </c>
      <c r="F468" s="31">
        <f t="shared" si="90"/>
        <v>0</v>
      </c>
      <c r="G468" s="24">
        <f t="shared" si="97"/>
        <v>0.5</v>
      </c>
      <c r="H468" s="24">
        <f>VLOOKUP(G468,LAI!$E$132:$F$282,2,FALSE)</f>
        <v>2.6069733117608935</v>
      </c>
      <c r="I468" s="32">
        <f t="shared" si="91"/>
        <v>0</v>
      </c>
      <c r="J468" s="35"/>
      <c r="L468" s="23">
        <v>465</v>
      </c>
      <c r="M468" s="30">
        <f>IF(L468&lt;=Calculator!$F$9,'Growth rate'!J467,0)</f>
        <v>0</v>
      </c>
      <c r="N468" s="30">
        <f t="shared" si="98"/>
        <v>0</v>
      </c>
      <c r="O468" s="31">
        <f t="shared" si="99"/>
        <v>0</v>
      </c>
      <c r="P468" s="31">
        <f t="shared" si="100"/>
        <v>0</v>
      </c>
      <c r="Q468" s="31">
        <f t="shared" si="92"/>
        <v>0</v>
      </c>
      <c r="R468" s="24">
        <f t="shared" si="101"/>
        <v>0.5</v>
      </c>
      <c r="S468" s="24">
        <f>VLOOKUP(R468,LAI!$E$132:$F$282,2,FALSE)</f>
        <v>2.6069733117608935</v>
      </c>
      <c r="T468" s="32">
        <f t="shared" si="93"/>
        <v>0</v>
      </c>
    </row>
    <row r="469" spans="1:20" x14ac:dyDescent="0.35">
      <c r="A469" s="23">
        <f t="shared" si="89"/>
        <v>466</v>
      </c>
      <c r="B469" s="30">
        <f>IF(A469&lt;=Calculator!$B$9,'Growth rate'!B468,0)</f>
        <v>0</v>
      </c>
      <c r="C469" s="30">
        <f t="shared" si="94"/>
        <v>0</v>
      </c>
      <c r="D469" s="31">
        <f t="shared" si="95"/>
        <v>0</v>
      </c>
      <c r="E469" s="31">
        <f t="shared" si="96"/>
        <v>0</v>
      </c>
      <c r="F469" s="31">
        <f t="shared" si="90"/>
        <v>0</v>
      </c>
      <c r="G469" s="24">
        <f t="shared" si="97"/>
        <v>0.5</v>
      </c>
      <c r="H469" s="24">
        <f>VLOOKUP(G469,LAI!$E$132:$F$282,2,FALSE)</f>
        <v>2.6069733117608935</v>
      </c>
      <c r="I469" s="32">
        <f t="shared" si="91"/>
        <v>0</v>
      </c>
      <c r="J469" s="35"/>
      <c r="L469" s="23">
        <v>466</v>
      </c>
      <c r="M469" s="30">
        <f>IF(L469&lt;=Calculator!$F$9,'Growth rate'!J468,0)</f>
        <v>0</v>
      </c>
      <c r="N469" s="30">
        <f t="shared" si="98"/>
        <v>0</v>
      </c>
      <c r="O469" s="31">
        <f t="shared" si="99"/>
        <v>0</v>
      </c>
      <c r="P469" s="31">
        <f t="shared" si="100"/>
        <v>0</v>
      </c>
      <c r="Q469" s="31">
        <f t="shared" si="92"/>
        <v>0</v>
      </c>
      <c r="R469" s="24">
        <f t="shared" si="101"/>
        <v>0.5</v>
      </c>
      <c r="S469" s="24">
        <f>VLOOKUP(R469,LAI!$E$132:$F$282,2,FALSE)</f>
        <v>2.6069733117608935</v>
      </c>
      <c r="T469" s="32">
        <f t="shared" si="93"/>
        <v>0</v>
      </c>
    </row>
    <row r="470" spans="1:20" x14ac:dyDescent="0.35">
      <c r="A470" s="23">
        <f t="shared" si="89"/>
        <v>467</v>
      </c>
      <c r="B470" s="30">
        <f>IF(A470&lt;=Calculator!$B$9,'Growth rate'!B469,0)</f>
        <v>0</v>
      </c>
      <c r="C470" s="30">
        <f t="shared" si="94"/>
        <v>0</v>
      </c>
      <c r="D470" s="31">
        <f t="shared" si="95"/>
        <v>0</v>
      </c>
      <c r="E470" s="31">
        <f t="shared" si="96"/>
        <v>0</v>
      </c>
      <c r="F470" s="31">
        <f t="shared" si="90"/>
        <v>0</v>
      </c>
      <c r="G470" s="24">
        <f t="shared" si="97"/>
        <v>0.5</v>
      </c>
      <c r="H470" s="24">
        <f>VLOOKUP(G470,LAI!$E$132:$F$282,2,FALSE)</f>
        <v>2.6069733117608935</v>
      </c>
      <c r="I470" s="32">
        <f t="shared" si="91"/>
        <v>0</v>
      </c>
      <c r="J470" s="35"/>
      <c r="L470" s="23">
        <v>467</v>
      </c>
      <c r="M470" s="30">
        <f>IF(L470&lt;=Calculator!$F$9,'Growth rate'!J469,0)</f>
        <v>0</v>
      </c>
      <c r="N470" s="30">
        <f t="shared" si="98"/>
        <v>0</v>
      </c>
      <c r="O470" s="31">
        <f t="shared" si="99"/>
        <v>0</v>
      </c>
      <c r="P470" s="31">
        <f t="shared" si="100"/>
        <v>0</v>
      </c>
      <c r="Q470" s="31">
        <f t="shared" si="92"/>
        <v>0</v>
      </c>
      <c r="R470" s="24">
        <f t="shared" si="101"/>
        <v>0.5</v>
      </c>
      <c r="S470" s="24">
        <f>VLOOKUP(R470,LAI!$E$132:$F$282,2,FALSE)</f>
        <v>2.6069733117608935</v>
      </c>
      <c r="T470" s="32">
        <f t="shared" si="93"/>
        <v>0</v>
      </c>
    </row>
    <row r="471" spans="1:20" x14ac:dyDescent="0.35">
      <c r="A471" s="23">
        <f t="shared" si="89"/>
        <v>468</v>
      </c>
      <c r="B471" s="30">
        <f>IF(A471&lt;=Calculator!$B$9,'Growth rate'!B470,0)</f>
        <v>0</v>
      </c>
      <c r="C471" s="30">
        <f t="shared" si="94"/>
        <v>0</v>
      </c>
      <c r="D471" s="31">
        <f t="shared" si="95"/>
        <v>0</v>
      </c>
      <c r="E471" s="31">
        <f t="shared" si="96"/>
        <v>0</v>
      </c>
      <c r="F471" s="31">
        <f t="shared" si="90"/>
        <v>0</v>
      </c>
      <c r="G471" s="24">
        <f t="shared" si="97"/>
        <v>0.5</v>
      </c>
      <c r="H471" s="24">
        <f>VLOOKUP(G471,LAI!$E$132:$F$282,2,FALSE)</f>
        <v>2.6069733117608935</v>
      </c>
      <c r="I471" s="32">
        <f t="shared" si="91"/>
        <v>0</v>
      </c>
      <c r="J471" s="35"/>
      <c r="L471" s="23">
        <v>468</v>
      </c>
      <c r="M471" s="30">
        <f>IF(L471&lt;=Calculator!$F$9,'Growth rate'!J470,0)</f>
        <v>0</v>
      </c>
      <c r="N471" s="30">
        <f t="shared" si="98"/>
        <v>0</v>
      </c>
      <c r="O471" s="31">
        <f t="shared" si="99"/>
        <v>0</v>
      </c>
      <c r="P471" s="31">
        <f t="shared" si="100"/>
        <v>0</v>
      </c>
      <c r="Q471" s="31">
        <f t="shared" si="92"/>
        <v>0</v>
      </c>
      <c r="R471" s="24">
        <f t="shared" si="101"/>
        <v>0.5</v>
      </c>
      <c r="S471" s="24">
        <f>VLOOKUP(R471,LAI!$E$132:$F$282,2,FALSE)</f>
        <v>2.6069733117608935</v>
      </c>
      <c r="T471" s="32">
        <f t="shared" si="93"/>
        <v>0</v>
      </c>
    </row>
    <row r="472" spans="1:20" x14ac:dyDescent="0.35">
      <c r="A472" s="23">
        <f t="shared" si="89"/>
        <v>469</v>
      </c>
      <c r="B472" s="30">
        <f>IF(A472&lt;=Calculator!$B$9,'Growth rate'!B471,0)</f>
        <v>0</v>
      </c>
      <c r="C472" s="30">
        <f t="shared" si="94"/>
        <v>0</v>
      </c>
      <c r="D472" s="31">
        <f t="shared" si="95"/>
        <v>0</v>
      </c>
      <c r="E472" s="31">
        <f t="shared" si="96"/>
        <v>0</v>
      </c>
      <c r="F472" s="31">
        <f t="shared" si="90"/>
        <v>0</v>
      </c>
      <c r="G472" s="24">
        <f t="shared" si="97"/>
        <v>0.5</v>
      </c>
      <c r="H472" s="24">
        <f>VLOOKUP(G472,LAI!$E$132:$F$282,2,FALSE)</f>
        <v>2.6069733117608935</v>
      </c>
      <c r="I472" s="32">
        <f t="shared" si="91"/>
        <v>0</v>
      </c>
      <c r="J472" s="35"/>
      <c r="L472" s="23">
        <v>469</v>
      </c>
      <c r="M472" s="30">
        <f>IF(L472&lt;=Calculator!$F$9,'Growth rate'!J471,0)</f>
        <v>0</v>
      </c>
      <c r="N472" s="30">
        <f t="shared" si="98"/>
        <v>0</v>
      </c>
      <c r="O472" s="31">
        <f t="shared" si="99"/>
        <v>0</v>
      </c>
      <c r="P472" s="31">
        <f t="shared" si="100"/>
        <v>0</v>
      </c>
      <c r="Q472" s="31">
        <f t="shared" si="92"/>
        <v>0</v>
      </c>
      <c r="R472" s="24">
        <f t="shared" si="101"/>
        <v>0.5</v>
      </c>
      <c r="S472" s="24">
        <f>VLOOKUP(R472,LAI!$E$132:$F$282,2,FALSE)</f>
        <v>2.6069733117608935</v>
      </c>
      <c r="T472" s="32">
        <f t="shared" si="93"/>
        <v>0</v>
      </c>
    </row>
    <row r="473" spans="1:20" x14ac:dyDescent="0.35">
      <c r="A473" s="23">
        <f t="shared" si="89"/>
        <v>470</v>
      </c>
      <c r="B473" s="30">
        <f>IF(A473&lt;=Calculator!$B$9,'Growth rate'!B472,0)</f>
        <v>0</v>
      </c>
      <c r="C473" s="30">
        <f t="shared" si="94"/>
        <v>0</v>
      </c>
      <c r="D473" s="31">
        <f t="shared" si="95"/>
        <v>0</v>
      </c>
      <c r="E473" s="31">
        <f t="shared" si="96"/>
        <v>0</v>
      </c>
      <c r="F473" s="31">
        <f t="shared" si="90"/>
        <v>0</v>
      </c>
      <c r="G473" s="24">
        <f t="shared" si="97"/>
        <v>0.5</v>
      </c>
      <c r="H473" s="24">
        <f>VLOOKUP(G473,LAI!$E$132:$F$282,2,FALSE)</f>
        <v>2.6069733117608935</v>
      </c>
      <c r="I473" s="32">
        <f t="shared" si="91"/>
        <v>0</v>
      </c>
      <c r="J473" s="35"/>
      <c r="L473" s="23">
        <v>470</v>
      </c>
      <c r="M473" s="30">
        <f>IF(L473&lt;=Calculator!$F$9,'Growth rate'!J472,0)</f>
        <v>0</v>
      </c>
      <c r="N473" s="30">
        <f t="shared" si="98"/>
        <v>0</v>
      </c>
      <c r="O473" s="31">
        <f t="shared" si="99"/>
        <v>0</v>
      </c>
      <c r="P473" s="31">
        <f t="shared" si="100"/>
        <v>0</v>
      </c>
      <c r="Q473" s="31">
        <f t="shared" si="92"/>
        <v>0</v>
      </c>
      <c r="R473" s="24">
        <f t="shared" si="101"/>
        <v>0.5</v>
      </c>
      <c r="S473" s="24">
        <f>VLOOKUP(R473,LAI!$E$132:$F$282,2,FALSE)</f>
        <v>2.6069733117608935</v>
      </c>
      <c r="T473" s="32">
        <f t="shared" si="93"/>
        <v>0</v>
      </c>
    </row>
    <row r="474" spans="1:20" x14ac:dyDescent="0.35">
      <c r="A474" s="23">
        <f t="shared" si="89"/>
        <v>471</v>
      </c>
      <c r="B474" s="30">
        <f>IF(A474&lt;=Calculator!$B$9,'Growth rate'!B473,0)</f>
        <v>0</v>
      </c>
      <c r="C474" s="30">
        <f t="shared" si="94"/>
        <v>0</v>
      </c>
      <c r="D474" s="31">
        <f t="shared" si="95"/>
        <v>0</v>
      </c>
      <c r="E474" s="31">
        <f t="shared" si="96"/>
        <v>0</v>
      </c>
      <c r="F474" s="31">
        <f t="shared" si="90"/>
        <v>0</v>
      </c>
      <c r="G474" s="24">
        <f t="shared" si="97"/>
        <v>0.5</v>
      </c>
      <c r="H474" s="24">
        <f>VLOOKUP(G474,LAI!$E$132:$F$282,2,FALSE)</f>
        <v>2.6069733117608935</v>
      </c>
      <c r="I474" s="32">
        <f t="shared" si="91"/>
        <v>0</v>
      </c>
      <c r="J474" s="35"/>
      <c r="L474" s="23">
        <v>471</v>
      </c>
      <c r="M474" s="30">
        <f>IF(L474&lt;=Calculator!$F$9,'Growth rate'!J473,0)</f>
        <v>0</v>
      </c>
      <c r="N474" s="30">
        <f t="shared" si="98"/>
        <v>0</v>
      </c>
      <c r="O474" s="31">
        <f t="shared" si="99"/>
        <v>0</v>
      </c>
      <c r="P474" s="31">
        <f t="shared" si="100"/>
        <v>0</v>
      </c>
      <c r="Q474" s="31">
        <f t="shared" si="92"/>
        <v>0</v>
      </c>
      <c r="R474" s="24">
        <f t="shared" si="101"/>
        <v>0.5</v>
      </c>
      <c r="S474" s="24">
        <f>VLOOKUP(R474,LAI!$E$132:$F$282,2,FALSE)</f>
        <v>2.6069733117608935</v>
      </c>
      <c r="T474" s="32">
        <f t="shared" si="93"/>
        <v>0</v>
      </c>
    </row>
    <row r="475" spans="1:20" x14ac:dyDescent="0.35">
      <c r="A475" s="23">
        <f t="shared" si="89"/>
        <v>472</v>
      </c>
      <c r="B475" s="30">
        <f>IF(A475&lt;=Calculator!$B$9,'Growth rate'!B474,0)</f>
        <v>0</v>
      </c>
      <c r="C475" s="30">
        <f t="shared" si="94"/>
        <v>0</v>
      </c>
      <c r="D475" s="31">
        <f t="shared" si="95"/>
        <v>0</v>
      </c>
      <c r="E475" s="31">
        <f t="shared" si="96"/>
        <v>0</v>
      </c>
      <c r="F475" s="31">
        <f t="shared" si="90"/>
        <v>0</v>
      </c>
      <c r="G475" s="24">
        <f t="shared" si="97"/>
        <v>0.5</v>
      </c>
      <c r="H475" s="24">
        <f>VLOOKUP(G475,LAI!$E$132:$F$282,2,FALSE)</f>
        <v>2.6069733117608935</v>
      </c>
      <c r="I475" s="32">
        <f t="shared" si="91"/>
        <v>0</v>
      </c>
      <c r="J475" s="35"/>
      <c r="L475" s="23">
        <v>472</v>
      </c>
      <c r="M475" s="30">
        <f>IF(L475&lt;=Calculator!$F$9,'Growth rate'!J474,0)</f>
        <v>0</v>
      </c>
      <c r="N475" s="30">
        <f t="shared" si="98"/>
        <v>0</v>
      </c>
      <c r="O475" s="31">
        <f t="shared" si="99"/>
        <v>0</v>
      </c>
      <c r="P475" s="31">
        <f t="shared" si="100"/>
        <v>0</v>
      </c>
      <c r="Q475" s="31">
        <f t="shared" si="92"/>
        <v>0</v>
      </c>
      <c r="R475" s="24">
        <f t="shared" si="101"/>
        <v>0.5</v>
      </c>
      <c r="S475" s="24">
        <f>VLOOKUP(R475,LAI!$E$132:$F$282,2,FALSE)</f>
        <v>2.6069733117608935</v>
      </c>
      <c r="T475" s="32">
        <f t="shared" si="93"/>
        <v>0</v>
      </c>
    </row>
    <row r="476" spans="1:20" x14ac:dyDescent="0.35">
      <c r="A476" s="23">
        <f t="shared" si="89"/>
        <v>473</v>
      </c>
      <c r="B476" s="30">
        <f>IF(A476&lt;=Calculator!$B$9,'Growth rate'!B475,0)</f>
        <v>0</v>
      </c>
      <c r="C476" s="30">
        <f t="shared" si="94"/>
        <v>0</v>
      </c>
      <c r="D476" s="31">
        <f t="shared" si="95"/>
        <v>0</v>
      </c>
      <c r="E476" s="31">
        <f t="shared" si="96"/>
        <v>0</v>
      </c>
      <c r="F476" s="31">
        <f t="shared" si="90"/>
        <v>0</v>
      </c>
      <c r="G476" s="24">
        <f t="shared" si="97"/>
        <v>0.5</v>
      </c>
      <c r="H476" s="24">
        <f>VLOOKUP(G476,LAI!$E$132:$F$282,2,FALSE)</f>
        <v>2.6069733117608935</v>
      </c>
      <c r="I476" s="32">
        <f t="shared" si="91"/>
        <v>0</v>
      </c>
      <c r="J476" s="35"/>
      <c r="L476" s="23">
        <v>473</v>
      </c>
      <c r="M476" s="30">
        <f>IF(L476&lt;=Calculator!$F$9,'Growth rate'!J475,0)</f>
        <v>0</v>
      </c>
      <c r="N476" s="30">
        <f t="shared" si="98"/>
        <v>0</v>
      </c>
      <c r="O476" s="31">
        <f t="shared" si="99"/>
        <v>0</v>
      </c>
      <c r="P476" s="31">
        <f t="shared" si="100"/>
        <v>0</v>
      </c>
      <c r="Q476" s="31">
        <f t="shared" si="92"/>
        <v>0</v>
      </c>
      <c r="R476" s="24">
        <f t="shared" si="101"/>
        <v>0.5</v>
      </c>
      <c r="S476" s="24">
        <f>VLOOKUP(R476,LAI!$E$132:$F$282,2,FALSE)</f>
        <v>2.6069733117608935</v>
      </c>
      <c r="T476" s="32">
        <f t="shared" si="93"/>
        <v>0</v>
      </c>
    </row>
    <row r="477" spans="1:20" x14ac:dyDescent="0.35">
      <c r="A477" s="23">
        <f t="shared" si="89"/>
        <v>474</v>
      </c>
      <c r="B477" s="30">
        <f>IF(A477&lt;=Calculator!$B$9,'Growth rate'!B476,0)</f>
        <v>0</v>
      </c>
      <c r="C477" s="30">
        <f t="shared" si="94"/>
        <v>0</v>
      </c>
      <c r="D477" s="31">
        <f t="shared" si="95"/>
        <v>0</v>
      </c>
      <c r="E477" s="31">
        <f t="shared" si="96"/>
        <v>0</v>
      </c>
      <c r="F477" s="31">
        <f t="shared" si="90"/>
        <v>0</v>
      </c>
      <c r="G477" s="24">
        <f t="shared" si="97"/>
        <v>0.5</v>
      </c>
      <c r="H477" s="24">
        <f>VLOOKUP(G477,LAI!$E$132:$F$282,2,FALSE)</f>
        <v>2.6069733117608935</v>
      </c>
      <c r="I477" s="32">
        <f t="shared" si="91"/>
        <v>0</v>
      </c>
      <c r="J477" s="35"/>
      <c r="L477" s="23">
        <v>474</v>
      </c>
      <c r="M477" s="30">
        <f>IF(L477&lt;=Calculator!$F$9,'Growth rate'!J476,0)</f>
        <v>0</v>
      </c>
      <c r="N477" s="30">
        <f t="shared" si="98"/>
        <v>0</v>
      </c>
      <c r="O477" s="31">
        <f t="shared" si="99"/>
        <v>0</v>
      </c>
      <c r="P477" s="31">
        <f t="shared" si="100"/>
        <v>0</v>
      </c>
      <c r="Q477" s="31">
        <f t="shared" si="92"/>
        <v>0</v>
      </c>
      <c r="R477" s="24">
        <f t="shared" si="101"/>
        <v>0.5</v>
      </c>
      <c r="S477" s="24">
        <f>VLOOKUP(R477,LAI!$E$132:$F$282,2,FALSE)</f>
        <v>2.6069733117608935</v>
      </c>
      <c r="T477" s="32">
        <f t="shared" si="93"/>
        <v>0</v>
      </c>
    </row>
    <row r="478" spans="1:20" x14ac:dyDescent="0.35">
      <c r="A478" s="23">
        <f t="shared" si="89"/>
        <v>475</v>
      </c>
      <c r="B478" s="30">
        <f>IF(A478&lt;=Calculator!$B$9,'Growth rate'!B477,0)</f>
        <v>0</v>
      </c>
      <c r="C478" s="30">
        <f t="shared" si="94"/>
        <v>0</v>
      </c>
      <c r="D478" s="31">
        <f t="shared" si="95"/>
        <v>0</v>
      </c>
      <c r="E478" s="31">
        <f t="shared" si="96"/>
        <v>0</v>
      </c>
      <c r="F478" s="31">
        <f t="shared" si="90"/>
        <v>0</v>
      </c>
      <c r="G478" s="24">
        <f t="shared" si="97"/>
        <v>0.5</v>
      </c>
      <c r="H478" s="24">
        <f>VLOOKUP(G478,LAI!$E$132:$F$282,2,FALSE)</f>
        <v>2.6069733117608935</v>
      </c>
      <c r="I478" s="32">
        <f t="shared" si="91"/>
        <v>0</v>
      </c>
      <c r="J478" s="35"/>
      <c r="L478" s="23">
        <v>475</v>
      </c>
      <c r="M478" s="30">
        <f>IF(L478&lt;=Calculator!$F$9,'Growth rate'!J477,0)</f>
        <v>0</v>
      </c>
      <c r="N478" s="30">
        <f t="shared" si="98"/>
        <v>0</v>
      </c>
      <c r="O478" s="31">
        <f t="shared" si="99"/>
        <v>0</v>
      </c>
      <c r="P478" s="31">
        <f t="shared" si="100"/>
        <v>0</v>
      </c>
      <c r="Q478" s="31">
        <f t="shared" si="92"/>
        <v>0</v>
      </c>
      <c r="R478" s="24">
        <f t="shared" si="101"/>
        <v>0.5</v>
      </c>
      <c r="S478" s="24">
        <f>VLOOKUP(R478,LAI!$E$132:$F$282,2,FALSE)</f>
        <v>2.6069733117608935</v>
      </c>
      <c r="T478" s="32">
        <f t="shared" si="93"/>
        <v>0</v>
      </c>
    </row>
    <row r="479" spans="1:20" x14ac:dyDescent="0.35">
      <c r="A479" s="23">
        <f t="shared" si="89"/>
        <v>476</v>
      </c>
      <c r="B479" s="30">
        <f>IF(A479&lt;=Calculator!$B$9,'Growth rate'!B478,0)</f>
        <v>0</v>
      </c>
      <c r="C479" s="30">
        <f t="shared" si="94"/>
        <v>0</v>
      </c>
      <c r="D479" s="31">
        <f t="shared" si="95"/>
        <v>0</v>
      </c>
      <c r="E479" s="31">
        <f t="shared" si="96"/>
        <v>0</v>
      </c>
      <c r="F479" s="31">
        <f t="shared" si="90"/>
        <v>0</v>
      </c>
      <c r="G479" s="24">
        <f t="shared" si="97"/>
        <v>0.5</v>
      </c>
      <c r="H479" s="24">
        <f>VLOOKUP(G479,LAI!$E$132:$F$282,2,FALSE)</f>
        <v>2.6069733117608935</v>
      </c>
      <c r="I479" s="32">
        <f t="shared" si="91"/>
        <v>0</v>
      </c>
      <c r="J479" s="35"/>
      <c r="L479" s="23">
        <v>476</v>
      </c>
      <c r="M479" s="30">
        <f>IF(L479&lt;=Calculator!$F$9,'Growth rate'!J478,0)</f>
        <v>0</v>
      </c>
      <c r="N479" s="30">
        <f t="shared" si="98"/>
        <v>0</v>
      </c>
      <c r="O479" s="31">
        <f t="shared" si="99"/>
        <v>0</v>
      </c>
      <c r="P479" s="31">
        <f t="shared" si="100"/>
        <v>0</v>
      </c>
      <c r="Q479" s="31">
        <f t="shared" si="92"/>
        <v>0</v>
      </c>
      <c r="R479" s="24">
        <f t="shared" si="101"/>
        <v>0.5</v>
      </c>
      <c r="S479" s="24">
        <f>VLOOKUP(R479,LAI!$E$132:$F$282,2,FALSE)</f>
        <v>2.6069733117608935</v>
      </c>
      <c r="T479" s="32">
        <f t="shared" si="93"/>
        <v>0</v>
      </c>
    </row>
    <row r="480" spans="1:20" x14ac:dyDescent="0.35">
      <c r="A480" s="23">
        <f t="shared" si="89"/>
        <v>477</v>
      </c>
      <c r="B480" s="30">
        <f>IF(A480&lt;=Calculator!$B$9,'Growth rate'!B479,0)</f>
        <v>0</v>
      </c>
      <c r="C480" s="30">
        <f t="shared" si="94"/>
        <v>0</v>
      </c>
      <c r="D480" s="31">
        <f t="shared" si="95"/>
        <v>0</v>
      </c>
      <c r="E480" s="31">
        <f t="shared" si="96"/>
        <v>0</v>
      </c>
      <c r="F480" s="31">
        <f t="shared" si="90"/>
        <v>0</v>
      </c>
      <c r="G480" s="24">
        <f t="shared" si="97"/>
        <v>0.5</v>
      </c>
      <c r="H480" s="24">
        <f>VLOOKUP(G480,LAI!$E$132:$F$282,2,FALSE)</f>
        <v>2.6069733117608935</v>
      </c>
      <c r="I480" s="32">
        <f t="shared" si="91"/>
        <v>0</v>
      </c>
      <c r="J480" s="35"/>
      <c r="L480" s="23">
        <v>477</v>
      </c>
      <c r="M480" s="30">
        <f>IF(L480&lt;=Calculator!$F$9,'Growth rate'!J479,0)</f>
        <v>0</v>
      </c>
      <c r="N480" s="30">
        <f t="shared" si="98"/>
        <v>0</v>
      </c>
      <c r="O480" s="31">
        <f t="shared" si="99"/>
        <v>0</v>
      </c>
      <c r="P480" s="31">
        <f t="shared" si="100"/>
        <v>0</v>
      </c>
      <c r="Q480" s="31">
        <f t="shared" si="92"/>
        <v>0</v>
      </c>
      <c r="R480" s="24">
        <f t="shared" si="101"/>
        <v>0.5</v>
      </c>
      <c r="S480" s="24">
        <f>VLOOKUP(R480,LAI!$E$132:$F$282,2,FALSE)</f>
        <v>2.6069733117608935</v>
      </c>
      <c r="T480" s="32">
        <f t="shared" si="93"/>
        <v>0</v>
      </c>
    </row>
    <row r="481" spans="1:20" x14ac:dyDescent="0.35">
      <c r="A481" s="23">
        <f t="shared" si="89"/>
        <v>478</v>
      </c>
      <c r="B481" s="30">
        <f>IF(A481&lt;=Calculator!$B$9,'Growth rate'!B480,0)</f>
        <v>0</v>
      </c>
      <c r="C481" s="30">
        <f t="shared" si="94"/>
        <v>0</v>
      </c>
      <c r="D481" s="31">
        <f t="shared" si="95"/>
        <v>0</v>
      </c>
      <c r="E481" s="31">
        <f t="shared" si="96"/>
        <v>0</v>
      </c>
      <c r="F481" s="31">
        <f t="shared" si="90"/>
        <v>0</v>
      </c>
      <c r="G481" s="24">
        <f t="shared" si="97"/>
        <v>0.5</v>
      </c>
      <c r="H481" s="24">
        <f>VLOOKUP(G481,LAI!$E$132:$F$282,2,FALSE)</f>
        <v>2.6069733117608935</v>
      </c>
      <c r="I481" s="32">
        <f t="shared" si="91"/>
        <v>0</v>
      </c>
      <c r="J481" s="35"/>
      <c r="L481" s="23">
        <v>478</v>
      </c>
      <c r="M481" s="30">
        <f>IF(L481&lt;=Calculator!$F$9,'Growth rate'!J480,0)</f>
        <v>0</v>
      </c>
      <c r="N481" s="30">
        <f t="shared" si="98"/>
        <v>0</v>
      </c>
      <c r="O481" s="31">
        <f t="shared" si="99"/>
        <v>0</v>
      </c>
      <c r="P481" s="31">
        <f t="shared" si="100"/>
        <v>0</v>
      </c>
      <c r="Q481" s="31">
        <f t="shared" si="92"/>
        <v>0</v>
      </c>
      <c r="R481" s="24">
        <f t="shared" si="101"/>
        <v>0.5</v>
      </c>
      <c r="S481" s="24">
        <f>VLOOKUP(R481,LAI!$E$132:$F$282,2,FALSE)</f>
        <v>2.6069733117608935</v>
      </c>
      <c r="T481" s="32">
        <f t="shared" si="93"/>
        <v>0</v>
      </c>
    </row>
    <row r="482" spans="1:20" x14ac:dyDescent="0.35">
      <c r="A482" s="23">
        <f t="shared" si="89"/>
        <v>479</v>
      </c>
      <c r="B482" s="30">
        <f>IF(A482&lt;=Calculator!$B$9,'Growth rate'!B481,0)</f>
        <v>0</v>
      </c>
      <c r="C482" s="30">
        <f t="shared" si="94"/>
        <v>0</v>
      </c>
      <c r="D482" s="31">
        <f t="shared" si="95"/>
        <v>0</v>
      </c>
      <c r="E482" s="31">
        <f t="shared" si="96"/>
        <v>0</v>
      </c>
      <c r="F482" s="31">
        <f t="shared" si="90"/>
        <v>0</v>
      </c>
      <c r="G482" s="24">
        <f t="shared" si="97"/>
        <v>0.5</v>
      </c>
      <c r="H482" s="24">
        <f>VLOOKUP(G482,LAI!$E$132:$F$282,2,FALSE)</f>
        <v>2.6069733117608935</v>
      </c>
      <c r="I482" s="32">
        <f t="shared" si="91"/>
        <v>0</v>
      </c>
      <c r="J482" s="35"/>
      <c r="L482" s="23">
        <v>479</v>
      </c>
      <c r="M482" s="30">
        <f>IF(L482&lt;=Calculator!$F$9,'Growth rate'!J481,0)</f>
        <v>0</v>
      </c>
      <c r="N482" s="30">
        <f t="shared" si="98"/>
        <v>0</v>
      </c>
      <c r="O482" s="31">
        <f t="shared" si="99"/>
        <v>0</v>
      </c>
      <c r="P482" s="31">
        <f t="shared" si="100"/>
        <v>0</v>
      </c>
      <c r="Q482" s="31">
        <f t="shared" si="92"/>
        <v>0</v>
      </c>
      <c r="R482" s="24">
        <f t="shared" si="101"/>
        <v>0.5</v>
      </c>
      <c r="S482" s="24">
        <f>VLOOKUP(R482,LAI!$E$132:$F$282,2,FALSE)</f>
        <v>2.6069733117608935</v>
      </c>
      <c r="T482" s="32">
        <f t="shared" si="93"/>
        <v>0</v>
      </c>
    </row>
    <row r="483" spans="1:20" x14ac:dyDescent="0.35">
      <c r="A483" s="23">
        <f t="shared" si="89"/>
        <v>480</v>
      </c>
      <c r="B483" s="30">
        <f>IF(A483&lt;=Calculator!$B$9,'Growth rate'!B482,0)</f>
        <v>0</v>
      </c>
      <c r="C483" s="30">
        <f t="shared" si="94"/>
        <v>0</v>
      </c>
      <c r="D483" s="31">
        <f t="shared" si="95"/>
        <v>0</v>
      </c>
      <c r="E483" s="31">
        <f t="shared" si="96"/>
        <v>0</v>
      </c>
      <c r="F483" s="31">
        <f t="shared" si="90"/>
        <v>0</v>
      </c>
      <c r="G483" s="24">
        <f t="shared" si="97"/>
        <v>0.5</v>
      </c>
      <c r="H483" s="24">
        <f>VLOOKUP(G483,LAI!$E$132:$F$282,2,FALSE)</f>
        <v>2.6069733117608935</v>
      </c>
      <c r="I483" s="32">
        <f t="shared" si="91"/>
        <v>0</v>
      </c>
      <c r="J483" s="35"/>
      <c r="L483" s="23">
        <v>480</v>
      </c>
      <c r="M483" s="30">
        <f>IF(L483&lt;=Calculator!$F$9,'Growth rate'!J482,0)</f>
        <v>0</v>
      </c>
      <c r="N483" s="30">
        <f t="shared" si="98"/>
        <v>0</v>
      </c>
      <c r="O483" s="31">
        <f t="shared" si="99"/>
        <v>0</v>
      </c>
      <c r="P483" s="31">
        <f t="shared" si="100"/>
        <v>0</v>
      </c>
      <c r="Q483" s="31">
        <f t="shared" si="92"/>
        <v>0</v>
      </c>
      <c r="R483" s="24">
        <f t="shared" si="101"/>
        <v>0.5</v>
      </c>
      <c r="S483" s="24">
        <f>VLOOKUP(R483,LAI!$E$132:$F$282,2,FALSE)</f>
        <v>2.6069733117608935</v>
      </c>
      <c r="T483" s="32">
        <f t="shared" si="93"/>
        <v>0</v>
      </c>
    </row>
    <row r="484" spans="1:20" x14ac:dyDescent="0.35">
      <c r="A484" s="23">
        <f t="shared" si="89"/>
        <v>481</v>
      </c>
      <c r="B484" s="30">
        <f>IF(A484&lt;=Calculator!$B$9,'Growth rate'!B483,0)</f>
        <v>0</v>
      </c>
      <c r="C484" s="30">
        <f t="shared" si="94"/>
        <v>0</v>
      </c>
      <c r="D484" s="31">
        <f t="shared" si="95"/>
        <v>0</v>
      </c>
      <c r="E484" s="31">
        <f t="shared" si="96"/>
        <v>0</v>
      </c>
      <c r="F484" s="31">
        <f t="shared" si="90"/>
        <v>0</v>
      </c>
      <c r="G484" s="24">
        <f t="shared" si="97"/>
        <v>0.5</v>
      </c>
      <c r="H484" s="24">
        <f>VLOOKUP(G484,LAI!$E$132:$F$282,2,FALSE)</f>
        <v>2.6069733117608935</v>
      </c>
      <c r="I484" s="32">
        <f t="shared" si="91"/>
        <v>0</v>
      </c>
      <c r="J484" s="35"/>
      <c r="L484" s="23">
        <v>481</v>
      </c>
      <c r="M484" s="30">
        <f>IF(L484&lt;=Calculator!$F$9,'Growth rate'!J483,0)</f>
        <v>0</v>
      </c>
      <c r="N484" s="30">
        <f t="shared" si="98"/>
        <v>0</v>
      </c>
      <c r="O484" s="31">
        <f t="shared" si="99"/>
        <v>0</v>
      </c>
      <c r="P484" s="31">
        <f t="shared" si="100"/>
        <v>0</v>
      </c>
      <c r="Q484" s="31">
        <f t="shared" si="92"/>
        <v>0</v>
      </c>
      <c r="R484" s="24">
        <f t="shared" si="101"/>
        <v>0.5</v>
      </c>
      <c r="S484" s="24">
        <f>VLOOKUP(R484,LAI!$E$132:$F$282,2,FALSE)</f>
        <v>2.6069733117608935</v>
      </c>
      <c r="T484" s="32">
        <f t="shared" si="93"/>
        <v>0</v>
      </c>
    </row>
    <row r="485" spans="1:20" x14ac:dyDescent="0.35">
      <c r="A485" s="23">
        <f t="shared" si="89"/>
        <v>482</v>
      </c>
      <c r="B485" s="30">
        <f>IF(A485&lt;=Calculator!$B$9,'Growth rate'!B484,0)</f>
        <v>0</v>
      </c>
      <c r="C485" s="30">
        <f t="shared" si="94"/>
        <v>0</v>
      </c>
      <c r="D485" s="31">
        <f t="shared" si="95"/>
        <v>0</v>
      </c>
      <c r="E485" s="31">
        <f t="shared" si="96"/>
        <v>0</v>
      </c>
      <c r="F485" s="31">
        <f t="shared" si="90"/>
        <v>0</v>
      </c>
      <c r="G485" s="24">
        <f t="shared" si="97"/>
        <v>0.5</v>
      </c>
      <c r="H485" s="24">
        <f>VLOOKUP(G485,LAI!$E$132:$F$282,2,FALSE)</f>
        <v>2.6069733117608935</v>
      </c>
      <c r="I485" s="32">
        <f t="shared" si="91"/>
        <v>0</v>
      </c>
      <c r="J485" s="35"/>
      <c r="L485" s="23">
        <v>482</v>
      </c>
      <c r="M485" s="30">
        <f>IF(L485&lt;=Calculator!$F$9,'Growth rate'!J484,0)</f>
        <v>0</v>
      </c>
      <c r="N485" s="30">
        <f t="shared" si="98"/>
        <v>0</v>
      </c>
      <c r="O485" s="31">
        <f t="shared" si="99"/>
        <v>0</v>
      </c>
      <c r="P485" s="31">
        <f t="shared" si="100"/>
        <v>0</v>
      </c>
      <c r="Q485" s="31">
        <f t="shared" si="92"/>
        <v>0</v>
      </c>
      <c r="R485" s="24">
        <f t="shared" si="101"/>
        <v>0.5</v>
      </c>
      <c r="S485" s="24">
        <f>VLOOKUP(R485,LAI!$E$132:$F$282,2,FALSE)</f>
        <v>2.6069733117608935</v>
      </c>
      <c r="T485" s="32">
        <f t="shared" si="93"/>
        <v>0</v>
      </c>
    </row>
    <row r="486" spans="1:20" x14ac:dyDescent="0.35">
      <c r="A486" s="23">
        <f t="shared" si="89"/>
        <v>483</v>
      </c>
      <c r="B486" s="30">
        <f>IF(A486&lt;=Calculator!$B$9,'Growth rate'!B485,0)</f>
        <v>0</v>
      </c>
      <c r="C486" s="30">
        <f t="shared" si="94"/>
        <v>0</v>
      </c>
      <c r="D486" s="31">
        <f t="shared" si="95"/>
        <v>0</v>
      </c>
      <c r="E486" s="31">
        <f t="shared" si="96"/>
        <v>0</v>
      </c>
      <c r="F486" s="31">
        <f t="shared" si="90"/>
        <v>0</v>
      </c>
      <c r="G486" s="24">
        <f t="shared" si="97"/>
        <v>0.5</v>
      </c>
      <c r="H486" s="24">
        <f>VLOOKUP(G486,LAI!$E$132:$F$282,2,FALSE)</f>
        <v>2.6069733117608935</v>
      </c>
      <c r="I486" s="32">
        <f t="shared" si="91"/>
        <v>0</v>
      </c>
      <c r="J486" s="35"/>
      <c r="L486" s="23">
        <v>483</v>
      </c>
      <c r="M486" s="30">
        <f>IF(L486&lt;=Calculator!$F$9,'Growth rate'!J485,0)</f>
        <v>0</v>
      </c>
      <c r="N486" s="30">
        <f t="shared" si="98"/>
        <v>0</v>
      </c>
      <c r="O486" s="31">
        <f t="shared" si="99"/>
        <v>0</v>
      </c>
      <c r="P486" s="31">
        <f t="shared" si="100"/>
        <v>0</v>
      </c>
      <c r="Q486" s="31">
        <f t="shared" si="92"/>
        <v>0</v>
      </c>
      <c r="R486" s="24">
        <f t="shared" si="101"/>
        <v>0.5</v>
      </c>
      <c r="S486" s="24">
        <f>VLOOKUP(R486,LAI!$E$132:$F$282,2,FALSE)</f>
        <v>2.6069733117608935</v>
      </c>
      <c r="T486" s="32">
        <f t="shared" si="93"/>
        <v>0</v>
      </c>
    </row>
    <row r="487" spans="1:20" x14ac:dyDescent="0.35">
      <c r="A487" s="23">
        <f t="shared" si="89"/>
        <v>484</v>
      </c>
      <c r="B487" s="30">
        <f>IF(A487&lt;=Calculator!$B$9,'Growth rate'!B486,0)</f>
        <v>0</v>
      </c>
      <c r="C487" s="30">
        <f t="shared" si="94"/>
        <v>0</v>
      </c>
      <c r="D487" s="31">
        <f t="shared" si="95"/>
        <v>0</v>
      </c>
      <c r="E487" s="31">
        <f t="shared" si="96"/>
        <v>0</v>
      </c>
      <c r="F487" s="31">
        <f t="shared" si="90"/>
        <v>0</v>
      </c>
      <c r="G487" s="24">
        <f t="shared" si="97"/>
        <v>0.5</v>
      </c>
      <c r="H487" s="24">
        <f>VLOOKUP(G487,LAI!$E$132:$F$282,2,FALSE)</f>
        <v>2.6069733117608935</v>
      </c>
      <c r="I487" s="32">
        <f t="shared" si="91"/>
        <v>0</v>
      </c>
      <c r="J487" s="35"/>
      <c r="L487" s="23">
        <v>484</v>
      </c>
      <c r="M487" s="30">
        <f>IF(L487&lt;=Calculator!$F$9,'Growth rate'!J486,0)</f>
        <v>0</v>
      </c>
      <c r="N487" s="30">
        <f t="shared" si="98"/>
        <v>0</v>
      </c>
      <c r="O487" s="31">
        <f t="shared" si="99"/>
        <v>0</v>
      </c>
      <c r="P487" s="31">
        <f t="shared" si="100"/>
        <v>0</v>
      </c>
      <c r="Q487" s="31">
        <f t="shared" si="92"/>
        <v>0</v>
      </c>
      <c r="R487" s="24">
        <f t="shared" si="101"/>
        <v>0.5</v>
      </c>
      <c r="S487" s="24">
        <f>VLOOKUP(R487,LAI!$E$132:$F$282,2,FALSE)</f>
        <v>2.6069733117608935</v>
      </c>
      <c r="T487" s="32">
        <f t="shared" si="93"/>
        <v>0</v>
      </c>
    </row>
    <row r="488" spans="1:20" x14ac:dyDescent="0.35">
      <c r="A488" s="23">
        <f t="shared" ref="A488:A551" si="102">A487+1</f>
        <v>485</v>
      </c>
      <c r="B488" s="30">
        <f>IF(A488&lt;=Calculator!$B$9,'Growth rate'!B487,0)</f>
        <v>0</v>
      </c>
      <c r="C488" s="30">
        <f t="shared" si="94"/>
        <v>0</v>
      </c>
      <c r="D488" s="31">
        <f t="shared" si="95"/>
        <v>0</v>
      </c>
      <c r="E488" s="31">
        <f t="shared" si="96"/>
        <v>0</v>
      </c>
      <c r="F488" s="31">
        <f t="shared" si="90"/>
        <v>0</v>
      </c>
      <c r="G488" s="24">
        <f t="shared" si="97"/>
        <v>0.5</v>
      </c>
      <c r="H488" s="24">
        <f>VLOOKUP(G488,LAI!$E$132:$F$282,2,FALSE)</f>
        <v>2.6069733117608935</v>
      </c>
      <c r="I488" s="32">
        <f t="shared" si="91"/>
        <v>0</v>
      </c>
      <c r="J488" s="35"/>
      <c r="L488" s="23">
        <v>485</v>
      </c>
      <c r="M488" s="30">
        <f>IF(L488&lt;=Calculator!$F$9,'Growth rate'!J487,0)</f>
        <v>0</v>
      </c>
      <c r="N488" s="30">
        <f t="shared" si="98"/>
        <v>0</v>
      </c>
      <c r="O488" s="31">
        <f t="shared" si="99"/>
        <v>0</v>
      </c>
      <c r="P488" s="31">
        <f t="shared" si="100"/>
        <v>0</v>
      </c>
      <c r="Q488" s="31">
        <f t="shared" si="92"/>
        <v>0</v>
      </c>
      <c r="R488" s="24">
        <f t="shared" si="101"/>
        <v>0.5</v>
      </c>
      <c r="S488" s="24">
        <f>VLOOKUP(R488,LAI!$E$132:$F$282,2,FALSE)</f>
        <v>2.6069733117608935</v>
      </c>
      <c r="T488" s="32">
        <f t="shared" si="93"/>
        <v>0</v>
      </c>
    </row>
    <row r="489" spans="1:20" x14ac:dyDescent="0.35">
      <c r="A489" s="23">
        <f t="shared" si="102"/>
        <v>486</v>
      </c>
      <c r="B489" s="30">
        <f>IF(A489&lt;=Calculator!$B$9,'Growth rate'!B488,0)</f>
        <v>0</v>
      </c>
      <c r="C489" s="30">
        <f t="shared" si="94"/>
        <v>0</v>
      </c>
      <c r="D489" s="31">
        <f t="shared" si="95"/>
        <v>0</v>
      </c>
      <c r="E489" s="31">
        <f t="shared" si="96"/>
        <v>0</v>
      </c>
      <c r="F489" s="31">
        <f t="shared" si="90"/>
        <v>0</v>
      </c>
      <c r="G489" s="24">
        <f t="shared" si="97"/>
        <v>0.5</v>
      </c>
      <c r="H489" s="24">
        <f>VLOOKUP(G489,LAI!$E$132:$F$282,2,FALSE)</f>
        <v>2.6069733117608935</v>
      </c>
      <c r="I489" s="32">
        <f t="shared" si="91"/>
        <v>0</v>
      </c>
      <c r="J489" s="35"/>
      <c r="L489" s="23">
        <v>486</v>
      </c>
      <c r="M489" s="30">
        <f>IF(L489&lt;=Calculator!$F$9,'Growth rate'!J488,0)</f>
        <v>0</v>
      </c>
      <c r="N489" s="30">
        <f t="shared" si="98"/>
        <v>0</v>
      </c>
      <c r="O489" s="31">
        <f t="shared" si="99"/>
        <v>0</v>
      </c>
      <c r="P489" s="31">
        <f t="shared" si="100"/>
        <v>0</v>
      </c>
      <c r="Q489" s="31">
        <f t="shared" si="92"/>
        <v>0</v>
      </c>
      <c r="R489" s="24">
        <f t="shared" si="101"/>
        <v>0.5</v>
      </c>
      <c r="S489" s="24">
        <f>VLOOKUP(R489,LAI!$E$132:$F$282,2,FALSE)</f>
        <v>2.6069733117608935</v>
      </c>
      <c r="T489" s="32">
        <f t="shared" si="93"/>
        <v>0</v>
      </c>
    </row>
    <row r="490" spans="1:20" x14ac:dyDescent="0.35">
      <c r="A490" s="23">
        <f t="shared" si="102"/>
        <v>487</v>
      </c>
      <c r="B490" s="30">
        <f>IF(A490&lt;=Calculator!$B$9,'Growth rate'!B489,0)</f>
        <v>0</v>
      </c>
      <c r="C490" s="30">
        <f t="shared" si="94"/>
        <v>0</v>
      </c>
      <c r="D490" s="31">
        <f t="shared" si="95"/>
        <v>0</v>
      </c>
      <c r="E490" s="31">
        <f t="shared" si="96"/>
        <v>0</v>
      </c>
      <c r="F490" s="31">
        <f t="shared" si="90"/>
        <v>0</v>
      </c>
      <c r="G490" s="24">
        <f t="shared" si="97"/>
        <v>0.5</v>
      </c>
      <c r="H490" s="24">
        <f>VLOOKUP(G490,LAI!$E$132:$F$282,2,FALSE)</f>
        <v>2.6069733117608935</v>
      </c>
      <c r="I490" s="32">
        <f t="shared" si="91"/>
        <v>0</v>
      </c>
      <c r="J490" s="35"/>
      <c r="L490" s="23">
        <v>487</v>
      </c>
      <c r="M490" s="30">
        <f>IF(L490&lt;=Calculator!$F$9,'Growth rate'!J489,0)</f>
        <v>0</v>
      </c>
      <c r="N490" s="30">
        <f t="shared" si="98"/>
        <v>0</v>
      </c>
      <c r="O490" s="31">
        <f t="shared" si="99"/>
        <v>0</v>
      </c>
      <c r="P490" s="31">
        <f t="shared" si="100"/>
        <v>0</v>
      </c>
      <c r="Q490" s="31">
        <f t="shared" si="92"/>
        <v>0</v>
      </c>
      <c r="R490" s="24">
        <f t="shared" si="101"/>
        <v>0.5</v>
      </c>
      <c r="S490" s="24">
        <f>VLOOKUP(R490,LAI!$E$132:$F$282,2,FALSE)</f>
        <v>2.6069733117608935</v>
      </c>
      <c r="T490" s="32">
        <f t="shared" si="93"/>
        <v>0</v>
      </c>
    </row>
    <row r="491" spans="1:20" x14ac:dyDescent="0.35">
      <c r="A491" s="23">
        <f t="shared" si="102"/>
        <v>488</v>
      </c>
      <c r="B491" s="30">
        <f>IF(A491&lt;=Calculator!$B$9,'Growth rate'!B490,0)</f>
        <v>0</v>
      </c>
      <c r="C491" s="30">
        <f t="shared" si="94"/>
        <v>0</v>
      </c>
      <c r="D491" s="31">
        <f t="shared" si="95"/>
        <v>0</v>
      </c>
      <c r="E491" s="31">
        <f t="shared" si="96"/>
        <v>0</v>
      </c>
      <c r="F491" s="31">
        <f t="shared" si="90"/>
        <v>0</v>
      </c>
      <c r="G491" s="24">
        <f t="shared" si="97"/>
        <v>0.5</v>
      </c>
      <c r="H491" s="24">
        <f>VLOOKUP(G491,LAI!$E$132:$F$282,2,FALSE)</f>
        <v>2.6069733117608935</v>
      </c>
      <c r="I491" s="32">
        <f t="shared" si="91"/>
        <v>0</v>
      </c>
      <c r="J491" s="35"/>
      <c r="L491" s="23">
        <v>488</v>
      </c>
      <c r="M491" s="30">
        <f>IF(L491&lt;=Calculator!$F$9,'Growth rate'!J490,0)</f>
        <v>0</v>
      </c>
      <c r="N491" s="30">
        <f t="shared" si="98"/>
        <v>0</v>
      </c>
      <c r="O491" s="31">
        <f t="shared" si="99"/>
        <v>0</v>
      </c>
      <c r="P491" s="31">
        <f t="shared" si="100"/>
        <v>0</v>
      </c>
      <c r="Q491" s="31">
        <f t="shared" si="92"/>
        <v>0</v>
      </c>
      <c r="R491" s="24">
        <f t="shared" si="101"/>
        <v>0.5</v>
      </c>
      <c r="S491" s="24">
        <f>VLOOKUP(R491,LAI!$E$132:$F$282,2,FALSE)</f>
        <v>2.6069733117608935</v>
      </c>
      <c r="T491" s="32">
        <f t="shared" si="93"/>
        <v>0</v>
      </c>
    </row>
    <row r="492" spans="1:20" x14ac:dyDescent="0.35">
      <c r="A492" s="23">
        <f t="shared" si="102"/>
        <v>489</v>
      </c>
      <c r="B492" s="30">
        <f>IF(A492&lt;=Calculator!$B$9,'Growth rate'!B491,0)</f>
        <v>0</v>
      </c>
      <c r="C492" s="30">
        <f t="shared" si="94"/>
        <v>0</v>
      </c>
      <c r="D492" s="31">
        <f t="shared" si="95"/>
        <v>0</v>
      </c>
      <c r="E492" s="31">
        <f t="shared" si="96"/>
        <v>0</v>
      </c>
      <c r="F492" s="31">
        <f t="shared" si="90"/>
        <v>0</v>
      </c>
      <c r="G492" s="24">
        <f t="shared" si="97"/>
        <v>0.5</v>
      </c>
      <c r="H492" s="24">
        <f>VLOOKUP(G492,LAI!$E$132:$F$282,2,FALSE)</f>
        <v>2.6069733117608935</v>
      </c>
      <c r="I492" s="32">
        <f t="shared" si="91"/>
        <v>0</v>
      </c>
      <c r="J492" s="35"/>
      <c r="L492" s="23">
        <v>489</v>
      </c>
      <c r="M492" s="30">
        <f>IF(L492&lt;=Calculator!$F$9,'Growth rate'!J491,0)</f>
        <v>0</v>
      </c>
      <c r="N492" s="30">
        <f t="shared" si="98"/>
        <v>0</v>
      </c>
      <c r="O492" s="31">
        <f t="shared" si="99"/>
        <v>0</v>
      </c>
      <c r="P492" s="31">
        <f t="shared" si="100"/>
        <v>0</v>
      </c>
      <c r="Q492" s="31">
        <f t="shared" si="92"/>
        <v>0</v>
      </c>
      <c r="R492" s="24">
        <f t="shared" si="101"/>
        <v>0.5</v>
      </c>
      <c r="S492" s="24">
        <f>VLOOKUP(R492,LAI!$E$132:$F$282,2,FALSE)</f>
        <v>2.6069733117608935</v>
      </c>
      <c r="T492" s="32">
        <f t="shared" si="93"/>
        <v>0</v>
      </c>
    </row>
    <row r="493" spans="1:20" x14ac:dyDescent="0.35">
      <c r="A493" s="23">
        <f t="shared" si="102"/>
        <v>490</v>
      </c>
      <c r="B493" s="30">
        <f>IF(A493&lt;=Calculator!$B$9,'Growth rate'!B492,0)</f>
        <v>0</v>
      </c>
      <c r="C493" s="30">
        <f t="shared" si="94"/>
        <v>0</v>
      </c>
      <c r="D493" s="31">
        <f t="shared" si="95"/>
        <v>0</v>
      </c>
      <c r="E493" s="31">
        <f t="shared" si="96"/>
        <v>0</v>
      </c>
      <c r="F493" s="31">
        <f t="shared" si="90"/>
        <v>0</v>
      </c>
      <c r="G493" s="24">
        <f t="shared" si="97"/>
        <v>0.5</v>
      </c>
      <c r="H493" s="24">
        <f>VLOOKUP(G493,LAI!$E$132:$F$282,2,FALSE)</f>
        <v>2.6069733117608935</v>
      </c>
      <c r="I493" s="32">
        <f t="shared" si="91"/>
        <v>0</v>
      </c>
      <c r="J493" s="35"/>
      <c r="L493" s="23">
        <v>490</v>
      </c>
      <c r="M493" s="30">
        <f>IF(L493&lt;=Calculator!$F$9,'Growth rate'!J492,0)</f>
        <v>0</v>
      </c>
      <c r="N493" s="30">
        <f t="shared" si="98"/>
        <v>0</v>
      </c>
      <c r="O493" s="31">
        <f t="shared" si="99"/>
        <v>0</v>
      </c>
      <c r="P493" s="31">
        <f t="shared" si="100"/>
        <v>0</v>
      </c>
      <c r="Q493" s="31">
        <f t="shared" si="92"/>
        <v>0</v>
      </c>
      <c r="R493" s="24">
        <f t="shared" si="101"/>
        <v>0.5</v>
      </c>
      <c r="S493" s="24">
        <f>VLOOKUP(R493,LAI!$E$132:$F$282,2,FALSE)</f>
        <v>2.6069733117608935</v>
      </c>
      <c r="T493" s="32">
        <f t="shared" si="93"/>
        <v>0</v>
      </c>
    </row>
    <row r="494" spans="1:20" x14ac:dyDescent="0.35">
      <c r="A494" s="23">
        <f t="shared" si="102"/>
        <v>491</v>
      </c>
      <c r="B494" s="30">
        <f>IF(A494&lt;=Calculator!$B$9,'Growth rate'!B493,0)</f>
        <v>0</v>
      </c>
      <c r="C494" s="30">
        <f t="shared" si="94"/>
        <v>0</v>
      </c>
      <c r="D494" s="31">
        <f t="shared" si="95"/>
        <v>0</v>
      </c>
      <c r="E494" s="31">
        <f t="shared" si="96"/>
        <v>0</v>
      </c>
      <c r="F494" s="31">
        <f t="shared" si="90"/>
        <v>0</v>
      </c>
      <c r="G494" s="24">
        <f t="shared" si="97"/>
        <v>0.5</v>
      </c>
      <c r="H494" s="24">
        <f>VLOOKUP(G494,LAI!$E$132:$F$282,2,FALSE)</f>
        <v>2.6069733117608935</v>
      </c>
      <c r="I494" s="32">
        <f t="shared" si="91"/>
        <v>0</v>
      </c>
      <c r="J494" s="35"/>
      <c r="L494" s="23">
        <v>491</v>
      </c>
      <c r="M494" s="30">
        <f>IF(L494&lt;=Calculator!$F$9,'Growth rate'!J493,0)</f>
        <v>0</v>
      </c>
      <c r="N494" s="30">
        <f t="shared" si="98"/>
        <v>0</v>
      </c>
      <c r="O494" s="31">
        <f t="shared" si="99"/>
        <v>0</v>
      </c>
      <c r="P494" s="31">
        <f t="shared" si="100"/>
        <v>0</v>
      </c>
      <c r="Q494" s="31">
        <f t="shared" si="92"/>
        <v>0</v>
      </c>
      <c r="R494" s="24">
        <f t="shared" si="101"/>
        <v>0.5</v>
      </c>
      <c r="S494" s="24">
        <f>VLOOKUP(R494,LAI!$E$132:$F$282,2,FALSE)</f>
        <v>2.6069733117608935</v>
      </c>
      <c r="T494" s="32">
        <f t="shared" si="93"/>
        <v>0</v>
      </c>
    </row>
    <row r="495" spans="1:20" x14ac:dyDescent="0.35">
      <c r="A495" s="23">
        <f t="shared" si="102"/>
        <v>492</v>
      </c>
      <c r="B495" s="30">
        <f>IF(A495&lt;=Calculator!$B$9,'Growth rate'!B494,0)</f>
        <v>0</v>
      </c>
      <c r="C495" s="30">
        <f t="shared" si="94"/>
        <v>0</v>
      </c>
      <c r="D495" s="31">
        <f t="shared" si="95"/>
        <v>0</v>
      </c>
      <c r="E495" s="31">
        <f t="shared" si="96"/>
        <v>0</v>
      </c>
      <c r="F495" s="31">
        <f t="shared" si="90"/>
        <v>0</v>
      </c>
      <c r="G495" s="24">
        <f t="shared" si="97"/>
        <v>0.5</v>
      </c>
      <c r="H495" s="24">
        <f>VLOOKUP(G495,LAI!$E$132:$F$282,2,FALSE)</f>
        <v>2.6069733117608935</v>
      </c>
      <c r="I495" s="32">
        <f t="shared" si="91"/>
        <v>0</v>
      </c>
      <c r="J495" s="35"/>
      <c r="L495" s="23">
        <v>492</v>
      </c>
      <c r="M495" s="30">
        <f>IF(L495&lt;=Calculator!$F$9,'Growth rate'!J494,0)</f>
        <v>0</v>
      </c>
      <c r="N495" s="30">
        <f t="shared" si="98"/>
        <v>0</v>
      </c>
      <c r="O495" s="31">
        <f t="shared" si="99"/>
        <v>0</v>
      </c>
      <c r="P495" s="31">
        <f t="shared" si="100"/>
        <v>0</v>
      </c>
      <c r="Q495" s="31">
        <f t="shared" si="92"/>
        <v>0</v>
      </c>
      <c r="R495" s="24">
        <f t="shared" si="101"/>
        <v>0.5</v>
      </c>
      <c r="S495" s="24">
        <f>VLOOKUP(R495,LAI!$E$132:$F$282,2,FALSE)</f>
        <v>2.6069733117608935</v>
      </c>
      <c r="T495" s="32">
        <f t="shared" si="93"/>
        <v>0</v>
      </c>
    </row>
    <row r="496" spans="1:20" x14ac:dyDescent="0.35">
      <c r="A496" s="23">
        <f t="shared" si="102"/>
        <v>493</v>
      </c>
      <c r="B496" s="30">
        <f>IF(A496&lt;=Calculator!$B$9,'Growth rate'!B495,0)</f>
        <v>0</v>
      </c>
      <c r="C496" s="30">
        <f t="shared" si="94"/>
        <v>0</v>
      </c>
      <c r="D496" s="31">
        <f t="shared" si="95"/>
        <v>0</v>
      </c>
      <c r="E496" s="31">
        <f t="shared" si="96"/>
        <v>0</v>
      </c>
      <c r="F496" s="31">
        <f t="shared" si="90"/>
        <v>0</v>
      </c>
      <c r="G496" s="24">
        <f t="shared" si="97"/>
        <v>0.5</v>
      </c>
      <c r="H496" s="24">
        <f>VLOOKUP(G496,LAI!$E$132:$F$282,2,FALSE)</f>
        <v>2.6069733117608935</v>
      </c>
      <c r="I496" s="32">
        <f t="shared" si="91"/>
        <v>0</v>
      </c>
      <c r="J496" s="35"/>
      <c r="L496" s="23">
        <v>493</v>
      </c>
      <c r="M496" s="30">
        <f>IF(L496&lt;=Calculator!$F$9,'Growth rate'!J495,0)</f>
        <v>0</v>
      </c>
      <c r="N496" s="30">
        <f t="shared" si="98"/>
        <v>0</v>
      </c>
      <c r="O496" s="31">
        <f t="shared" si="99"/>
        <v>0</v>
      </c>
      <c r="P496" s="31">
        <f t="shared" si="100"/>
        <v>0</v>
      </c>
      <c r="Q496" s="31">
        <f t="shared" si="92"/>
        <v>0</v>
      </c>
      <c r="R496" s="24">
        <f t="shared" si="101"/>
        <v>0.5</v>
      </c>
      <c r="S496" s="24">
        <f>VLOOKUP(R496,LAI!$E$132:$F$282,2,FALSE)</f>
        <v>2.6069733117608935</v>
      </c>
      <c r="T496" s="32">
        <f t="shared" si="93"/>
        <v>0</v>
      </c>
    </row>
    <row r="497" spans="1:20" x14ac:dyDescent="0.35">
      <c r="A497" s="23">
        <f t="shared" si="102"/>
        <v>494</v>
      </c>
      <c r="B497" s="30">
        <f>IF(A497&lt;=Calculator!$B$9,'Growth rate'!B496,0)</f>
        <v>0</v>
      </c>
      <c r="C497" s="30">
        <f t="shared" si="94"/>
        <v>0</v>
      </c>
      <c r="D497" s="31">
        <f t="shared" si="95"/>
        <v>0</v>
      </c>
      <c r="E497" s="31">
        <f t="shared" si="96"/>
        <v>0</v>
      </c>
      <c r="F497" s="31">
        <f t="shared" si="90"/>
        <v>0</v>
      </c>
      <c r="G497" s="24">
        <f t="shared" si="97"/>
        <v>0.5</v>
      </c>
      <c r="H497" s="24">
        <f>VLOOKUP(G497,LAI!$E$132:$F$282,2,FALSE)</f>
        <v>2.6069733117608935</v>
      </c>
      <c r="I497" s="32">
        <f t="shared" si="91"/>
        <v>0</v>
      </c>
      <c r="J497" s="35"/>
      <c r="L497" s="23">
        <v>494</v>
      </c>
      <c r="M497" s="30">
        <f>IF(L497&lt;=Calculator!$F$9,'Growth rate'!J496,0)</f>
        <v>0</v>
      </c>
      <c r="N497" s="30">
        <f t="shared" si="98"/>
        <v>0</v>
      </c>
      <c r="O497" s="31">
        <f t="shared" si="99"/>
        <v>0</v>
      </c>
      <c r="P497" s="31">
        <f t="shared" si="100"/>
        <v>0</v>
      </c>
      <c r="Q497" s="31">
        <f t="shared" si="92"/>
        <v>0</v>
      </c>
      <c r="R497" s="24">
        <f t="shared" si="101"/>
        <v>0.5</v>
      </c>
      <c r="S497" s="24">
        <f>VLOOKUP(R497,LAI!$E$132:$F$282,2,FALSE)</f>
        <v>2.6069733117608935</v>
      </c>
      <c r="T497" s="32">
        <f t="shared" si="93"/>
        <v>0</v>
      </c>
    </row>
    <row r="498" spans="1:20" x14ac:dyDescent="0.35">
      <c r="A498" s="23">
        <f t="shared" si="102"/>
        <v>495</v>
      </c>
      <c r="B498" s="30">
        <f>IF(A498&lt;=Calculator!$B$9,'Growth rate'!B497,0)</f>
        <v>0</v>
      </c>
      <c r="C498" s="30">
        <f t="shared" si="94"/>
        <v>0</v>
      </c>
      <c r="D498" s="31">
        <f t="shared" si="95"/>
        <v>0</v>
      </c>
      <c r="E498" s="31">
        <f t="shared" si="96"/>
        <v>0</v>
      </c>
      <c r="F498" s="31">
        <f t="shared" si="90"/>
        <v>0</v>
      </c>
      <c r="G498" s="24">
        <f t="shared" si="97"/>
        <v>0.5</v>
      </c>
      <c r="H498" s="24">
        <f>VLOOKUP(G498,LAI!$E$132:$F$282,2,FALSE)</f>
        <v>2.6069733117608935</v>
      </c>
      <c r="I498" s="32">
        <f t="shared" si="91"/>
        <v>0</v>
      </c>
      <c r="J498" s="35"/>
      <c r="L498" s="23">
        <v>495</v>
      </c>
      <c r="M498" s="30">
        <f>IF(L498&lt;=Calculator!$F$9,'Growth rate'!J497,0)</f>
        <v>0</v>
      </c>
      <c r="N498" s="30">
        <f t="shared" si="98"/>
        <v>0</v>
      </c>
      <c r="O498" s="31">
        <f t="shared" si="99"/>
        <v>0</v>
      </c>
      <c r="P498" s="31">
        <f t="shared" si="100"/>
        <v>0</v>
      </c>
      <c r="Q498" s="31">
        <f t="shared" si="92"/>
        <v>0</v>
      </c>
      <c r="R498" s="24">
        <f t="shared" si="101"/>
        <v>0.5</v>
      </c>
      <c r="S498" s="24">
        <f>VLOOKUP(R498,LAI!$E$132:$F$282,2,FALSE)</f>
        <v>2.6069733117608935</v>
      </c>
      <c r="T498" s="32">
        <f t="shared" si="93"/>
        <v>0</v>
      </c>
    </row>
    <row r="499" spans="1:20" x14ac:dyDescent="0.35">
      <c r="A499" s="23">
        <f t="shared" si="102"/>
        <v>496</v>
      </c>
      <c r="B499" s="30">
        <f>IF(A499&lt;=Calculator!$B$9,'Growth rate'!B498,0)</f>
        <v>0</v>
      </c>
      <c r="C499" s="30">
        <f t="shared" si="94"/>
        <v>0</v>
      </c>
      <c r="D499" s="31">
        <f t="shared" si="95"/>
        <v>0</v>
      </c>
      <c r="E499" s="31">
        <f t="shared" si="96"/>
        <v>0</v>
      </c>
      <c r="F499" s="31">
        <f t="shared" si="90"/>
        <v>0</v>
      </c>
      <c r="G499" s="24">
        <f t="shared" si="97"/>
        <v>0.5</v>
      </c>
      <c r="H499" s="24">
        <f>VLOOKUP(G499,LAI!$E$132:$F$282,2,FALSE)</f>
        <v>2.6069733117608935</v>
      </c>
      <c r="I499" s="32">
        <f t="shared" si="91"/>
        <v>0</v>
      </c>
      <c r="J499" s="35"/>
      <c r="L499" s="23">
        <v>496</v>
      </c>
      <c r="M499" s="30">
        <f>IF(L499&lt;=Calculator!$F$9,'Growth rate'!J498,0)</f>
        <v>0</v>
      </c>
      <c r="N499" s="30">
        <f t="shared" si="98"/>
        <v>0</v>
      </c>
      <c r="O499" s="31">
        <f t="shared" si="99"/>
        <v>0</v>
      </c>
      <c r="P499" s="31">
        <f t="shared" si="100"/>
        <v>0</v>
      </c>
      <c r="Q499" s="31">
        <f t="shared" si="92"/>
        <v>0</v>
      </c>
      <c r="R499" s="24">
        <f t="shared" si="101"/>
        <v>0.5</v>
      </c>
      <c r="S499" s="24">
        <f>VLOOKUP(R499,LAI!$E$132:$F$282,2,FALSE)</f>
        <v>2.6069733117608935</v>
      </c>
      <c r="T499" s="32">
        <f t="shared" si="93"/>
        <v>0</v>
      </c>
    </row>
    <row r="500" spans="1:20" x14ac:dyDescent="0.35">
      <c r="A500" s="23">
        <f t="shared" si="102"/>
        <v>497</v>
      </c>
      <c r="B500" s="30">
        <f>IF(A500&lt;=Calculator!$B$9,'Growth rate'!B499,0)</f>
        <v>0</v>
      </c>
      <c r="C500" s="30">
        <f t="shared" si="94"/>
        <v>0</v>
      </c>
      <c r="D500" s="31">
        <f t="shared" si="95"/>
        <v>0</v>
      </c>
      <c r="E500" s="31">
        <f t="shared" si="96"/>
        <v>0</v>
      </c>
      <c r="F500" s="31">
        <f t="shared" si="90"/>
        <v>0</v>
      </c>
      <c r="G500" s="24">
        <f t="shared" si="97"/>
        <v>0.5</v>
      </c>
      <c r="H500" s="24">
        <f>VLOOKUP(G500,LAI!$E$132:$F$282,2,FALSE)</f>
        <v>2.6069733117608935</v>
      </c>
      <c r="I500" s="32">
        <f t="shared" si="91"/>
        <v>0</v>
      </c>
      <c r="J500" s="35"/>
      <c r="L500" s="23">
        <v>497</v>
      </c>
      <c r="M500" s="30">
        <f>IF(L500&lt;=Calculator!$F$9,'Growth rate'!J499,0)</f>
        <v>0</v>
      </c>
      <c r="N500" s="30">
        <f t="shared" si="98"/>
        <v>0</v>
      </c>
      <c r="O500" s="31">
        <f t="shared" si="99"/>
        <v>0</v>
      </c>
      <c r="P500" s="31">
        <f t="shared" si="100"/>
        <v>0</v>
      </c>
      <c r="Q500" s="31">
        <f t="shared" si="92"/>
        <v>0</v>
      </c>
      <c r="R500" s="24">
        <f t="shared" si="101"/>
        <v>0.5</v>
      </c>
      <c r="S500" s="24">
        <f>VLOOKUP(R500,LAI!$E$132:$F$282,2,FALSE)</f>
        <v>2.6069733117608935</v>
      </c>
      <c r="T500" s="32">
        <f t="shared" si="93"/>
        <v>0</v>
      </c>
    </row>
    <row r="501" spans="1:20" x14ac:dyDescent="0.35">
      <c r="A501" s="23">
        <f t="shared" si="102"/>
        <v>498</v>
      </c>
      <c r="B501" s="30">
        <f>IF(A501&lt;=Calculator!$B$9,'Growth rate'!B500,0)</f>
        <v>0</v>
      </c>
      <c r="C501" s="30">
        <f t="shared" si="94"/>
        <v>0</v>
      </c>
      <c r="D501" s="31">
        <f t="shared" si="95"/>
        <v>0</v>
      </c>
      <c r="E501" s="31">
        <f t="shared" si="96"/>
        <v>0</v>
      </c>
      <c r="F501" s="31">
        <f t="shared" si="90"/>
        <v>0</v>
      </c>
      <c r="G501" s="24">
        <f t="shared" si="97"/>
        <v>0.5</v>
      </c>
      <c r="H501" s="24">
        <f>VLOOKUP(G501,LAI!$E$132:$F$282,2,FALSE)</f>
        <v>2.6069733117608935</v>
      </c>
      <c r="I501" s="32">
        <f t="shared" si="91"/>
        <v>0</v>
      </c>
      <c r="J501" s="35"/>
      <c r="L501" s="23">
        <v>498</v>
      </c>
      <c r="M501" s="30">
        <f>IF(L501&lt;=Calculator!$F$9,'Growth rate'!J500,0)</f>
        <v>0</v>
      </c>
      <c r="N501" s="30">
        <f t="shared" si="98"/>
        <v>0</v>
      </c>
      <c r="O501" s="31">
        <f t="shared" si="99"/>
        <v>0</v>
      </c>
      <c r="P501" s="31">
        <f t="shared" si="100"/>
        <v>0</v>
      </c>
      <c r="Q501" s="31">
        <f t="shared" si="92"/>
        <v>0</v>
      </c>
      <c r="R501" s="24">
        <f t="shared" si="101"/>
        <v>0.5</v>
      </c>
      <c r="S501" s="24">
        <f>VLOOKUP(R501,LAI!$E$132:$F$282,2,FALSE)</f>
        <v>2.6069733117608935</v>
      </c>
      <c r="T501" s="32">
        <f t="shared" si="93"/>
        <v>0</v>
      </c>
    </row>
    <row r="502" spans="1:20" x14ac:dyDescent="0.35">
      <c r="A502" s="23">
        <f t="shared" si="102"/>
        <v>499</v>
      </c>
      <c r="B502" s="30">
        <f>IF(A502&lt;=Calculator!$B$9,'Growth rate'!B501,0)</f>
        <v>0</v>
      </c>
      <c r="C502" s="30">
        <f t="shared" si="94"/>
        <v>0</v>
      </c>
      <c r="D502" s="31">
        <f t="shared" si="95"/>
        <v>0</v>
      </c>
      <c r="E502" s="31">
        <f t="shared" si="96"/>
        <v>0</v>
      </c>
      <c r="F502" s="31">
        <f t="shared" si="90"/>
        <v>0</v>
      </c>
      <c r="G502" s="24">
        <f t="shared" si="97"/>
        <v>0.5</v>
      </c>
      <c r="H502" s="24">
        <f>VLOOKUP(G502,LAI!$E$132:$F$282,2,FALSE)</f>
        <v>2.6069733117608935</v>
      </c>
      <c r="I502" s="32">
        <f t="shared" si="91"/>
        <v>0</v>
      </c>
      <c r="J502" s="35"/>
      <c r="L502" s="23">
        <v>499</v>
      </c>
      <c r="M502" s="30">
        <f>IF(L502&lt;=Calculator!$F$9,'Growth rate'!J501,0)</f>
        <v>0</v>
      </c>
      <c r="N502" s="30">
        <f t="shared" si="98"/>
        <v>0</v>
      </c>
      <c r="O502" s="31">
        <f t="shared" si="99"/>
        <v>0</v>
      </c>
      <c r="P502" s="31">
        <f t="shared" si="100"/>
        <v>0</v>
      </c>
      <c r="Q502" s="31">
        <f t="shared" si="92"/>
        <v>0</v>
      </c>
      <c r="R502" s="24">
        <f t="shared" si="101"/>
        <v>0.5</v>
      </c>
      <c r="S502" s="24">
        <f>VLOOKUP(R502,LAI!$E$132:$F$282,2,FALSE)</f>
        <v>2.6069733117608935</v>
      </c>
      <c r="T502" s="32">
        <f t="shared" si="93"/>
        <v>0</v>
      </c>
    </row>
    <row r="503" spans="1:20" x14ac:dyDescent="0.35">
      <c r="A503" s="23">
        <f t="shared" si="102"/>
        <v>500</v>
      </c>
      <c r="B503" s="30">
        <f>IF(A503&lt;=Calculator!$B$9,'Growth rate'!B502,0)</f>
        <v>0</v>
      </c>
      <c r="C503" s="30">
        <f t="shared" si="94"/>
        <v>0</v>
      </c>
      <c r="D503" s="31">
        <f t="shared" si="95"/>
        <v>0</v>
      </c>
      <c r="E503" s="31">
        <f t="shared" si="96"/>
        <v>0</v>
      </c>
      <c r="F503" s="31">
        <f t="shared" si="90"/>
        <v>0</v>
      </c>
      <c r="G503" s="24">
        <f t="shared" si="97"/>
        <v>0.5</v>
      </c>
      <c r="H503" s="24">
        <f>VLOOKUP(G503,LAI!$E$132:$F$282,2,FALSE)</f>
        <v>2.6069733117608935</v>
      </c>
      <c r="I503" s="32">
        <f t="shared" si="91"/>
        <v>0</v>
      </c>
      <c r="J503" s="35"/>
      <c r="L503" s="23">
        <v>500</v>
      </c>
      <c r="M503" s="30">
        <f>IF(L503&lt;=Calculator!$F$9,'Growth rate'!J502,0)</f>
        <v>0</v>
      </c>
      <c r="N503" s="30">
        <f t="shared" si="98"/>
        <v>0</v>
      </c>
      <c r="O503" s="31">
        <f t="shared" si="99"/>
        <v>0</v>
      </c>
      <c r="P503" s="31">
        <f t="shared" si="100"/>
        <v>0</v>
      </c>
      <c r="Q503" s="31">
        <f t="shared" si="92"/>
        <v>0</v>
      </c>
      <c r="R503" s="24">
        <f t="shared" si="101"/>
        <v>0.5</v>
      </c>
      <c r="S503" s="24">
        <f>VLOOKUP(R503,LAI!$E$132:$F$282,2,FALSE)</f>
        <v>2.6069733117608935</v>
      </c>
      <c r="T503" s="32">
        <f t="shared" si="93"/>
        <v>0</v>
      </c>
    </row>
    <row r="504" spans="1:20" x14ac:dyDescent="0.35">
      <c r="A504" s="23">
        <f t="shared" si="102"/>
        <v>501</v>
      </c>
      <c r="B504" s="30">
        <f>IF(A504&lt;=Calculator!$B$9,'Growth rate'!B503,0)</f>
        <v>0</v>
      </c>
      <c r="C504" s="30">
        <f t="shared" si="94"/>
        <v>0</v>
      </c>
      <c r="D504" s="31">
        <f t="shared" si="95"/>
        <v>0</v>
      </c>
      <c r="E504" s="31">
        <f t="shared" si="96"/>
        <v>0</v>
      </c>
      <c r="F504" s="31">
        <f t="shared" si="90"/>
        <v>0</v>
      </c>
      <c r="G504" s="24">
        <f t="shared" si="97"/>
        <v>0.5</v>
      </c>
      <c r="H504" s="24">
        <f>VLOOKUP(G504,LAI!$E$132:$F$282,2,FALSE)</f>
        <v>2.6069733117608935</v>
      </c>
      <c r="I504" s="32">
        <f t="shared" si="91"/>
        <v>0</v>
      </c>
      <c r="J504" s="35"/>
      <c r="L504" s="23">
        <v>501</v>
      </c>
      <c r="M504" s="30">
        <f>IF(L504&lt;=Calculator!$F$9,'Growth rate'!J503,0)</f>
        <v>0</v>
      </c>
      <c r="N504" s="30">
        <f t="shared" si="98"/>
        <v>0</v>
      </c>
      <c r="O504" s="31">
        <f t="shared" si="99"/>
        <v>0</v>
      </c>
      <c r="P504" s="31">
        <f t="shared" si="100"/>
        <v>0</v>
      </c>
      <c r="Q504" s="31">
        <f t="shared" si="92"/>
        <v>0</v>
      </c>
      <c r="R504" s="24">
        <f t="shared" si="101"/>
        <v>0.5</v>
      </c>
      <c r="S504" s="24">
        <f>VLOOKUP(R504,LAI!$E$132:$F$282,2,FALSE)</f>
        <v>2.6069733117608935</v>
      </c>
      <c r="T504" s="32">
        <f t="shared" si="93"/>
        <v>0</v>
      </c>
    </row>
    <row r="505" spans="1:20" x14ac:dyDescent="0.35">
      <c r="A505" s="23">
        <f t="shared" si="102"/>
        <v>502</v>
      </c>
      <c r="B505" s="30">
        <f>IF(A505&lt;=Calculator!$B$9,'Growth rate'!B504,0)</f>
        <v>0</v>
      </c>
      <c r="C505" s="30">
        <f t="shared" si="94"/>
        <v>0</v>
      </c>
      <c r="D505" s="31">
        <f t="shared" si="95"/>
        <v>0</v>
      </c>
      <c r="E505" s="31">
        <f t="shared" si="96"/>
        <v>0</v>
      </c>
      <c r="F505" s="31">
        <f t="shared" si="90"/>
        <v>0</v>
      </c>
      <c r="G505" s="24">
        <f t="shared" si="97"/>
        <v>0.5</v>
      </c>
      <c r="H505" s="24">
        <f>VLOOKUP(G505,LAI!$E$132:$F$282,2,FALSE)</f>
        <v>2.6069733117608935</v>
      </c>
      <c r="I505" s="32">
        <f t="shared" si="91"/>
        <v>0</v>
      </c>
      <c r="J505" s="35"/>
      <c r="L505" s="23">
        <v>502</v>
      </c>
      <c r="M505" s="30">
        <f>IF(L505&lt;=Calculator!$F$9,'Growth rate'!J504,0)</f>
        <v>0</v>
      </c>
      <c r="N505" s="30">
        <f t="shared" si="98"/>
        <v>0</v>
      </c>
      <c r="O505" s="31">
        <f t="shared" si="99"/>
        <v>0</v>
      </c>
      <c r="P505" s="31">
        <f t="shared" si="100"/>
        <v>0</v>
      </c>
      <c r="Q505" s="31">
        <f t="shared" si="92"/>
        <v>0</v>
      </c>
      <c r="R505" s="24">
        <f t="shared" si="101"/>
        <v>0.5</v>
      </c>
      <c r="S505" s="24">
        <f>VLOOKUP(R505,LAI!$E$132:$F$282,2,FALSE)</f>
        <v>2.6069733117608935</v>
      </c>
      <c r="T505" s="32">
        <f t="shared" si="93"/>
        <v>0</v>
      </c>
    </row>
    <row r="506" spans="1:20" x14ac:dyDescent="0.35">
      <c r="A506" s="23">
        <f t="shared" si="102"/>
        <v>503</v>
      </c>
      <c r="B506" s="30">
        <f>IF(A506&lt;=Calculator!$B$9,'Growth rate'!B505,0)</f>
        <v>0</v>
      </c>
      <c r="C506" s="30">
        <f t="shared" si="94"/>
        <v>0</v>
      </c>
      <c r="D506" s="31">
        <f t="shared" si="95"/>
        <v>0</v>
      </c>
      <c r="E506" s="31">
        <f t="shared" si="96"/>
        <v>0</v>
      </c>
      <c r="F506" s="31">
        <f t="shared" si="90"/>
        <v>0</v>
      </c>
      <c r="G506" s="24">
        <f t="shared" si="97"/>
        <v>0.5</v>
      </c>
      <c r="H506" s="24">
        <f>VLOOKUP(G506,LAI!$E$132:$F$282,2,FALSE)</f>
        <v>2.6069733117608935</v>
      </c>
      <c r="I506" s="32">
        <f t="shared" si="91"/>
        <v>0</v>
      </c>
      <c r="J506" s="35"/>
      <c r="L506" s="23">
        <v>503</v>
      </c>
      <c r="M506" s="30">
        <f>IF(L506&lt;=Calculator!$F$9,'Growth rate'!J505,0)</f>
        <v>0</v>
      </c>
      <c r="N506" s="30">
        <f t="shared" si="98"/>
        <v>0</v>
      </c>
      <c r="O506" s="31">
        <f t="shared" si="99"/>
        <v>0</v>
      </c>
      <c r="P506" s="31">
        <f t="shared" si="100"/>
        <v>0</v>
      </c>
      <c r="Q506" s="31">
        <f t="shared" si="92"/>
        <v>0</v>
      </c>
      <c r="R506" s="24">
        <f t="shared" si="101"/>
        <v>0.5</v>
      </c>
      <c r="S506" s="24">
        <f>VLOOKUP(R506,LAI!$E$132:$F$282,2,FALSE)</f>
        <v>2.6069733117608935</v>
      </c>
      <c r="T506" s="32">
        <f t="shared" si="93"/>
        <v>0</v>
      </c>
    </row>
    <row r="507" spans="1:20" x14ac:dyDescent="0.35">
      <c r="A507" s="23">
        <f t="shared" si="102"/>
        <v>504</v>
      </c>
      <c r="B507" s="30">
        <f>IF(A507&lt;=Calculator!$B$9,'Growth rate'!B506,0)</f>
        <v>0</v>
      </c>
      <c r="C507" s="30">
        <f t="shared" si="94"/>
        <v>0</v>
      </c>
      <c r="D507" s="31">
        <f t="shared" si="95"/>
        <v>0</v>
      </c>
      <c r="E507" s="31">
        <f t="shared" si="96"/>
        <v>0</v>
      </c>
      <c r="F507" s="31">
        <f t="shared" si="90"/>
        <v>0</v>
      </c>
      <c r="G507" s="24">
        <f t="shared" si="97"/>
        <v>0.5</v>
      </c>
      <c r="H507" s="24">
        <f>VLOOKUP(G507,LAI!$E$132:$F$282,2,FALSE)</f>
        <v>2.6069733117608935</v>
      </c>
      <c r="I507" s="32">
        <f t="shared" si="91"/>
        <v>0</v>
      </c>
      <c r="J507" s="35"/>
      <c r="L507" s="23">
        <v>504</v>
      </c>
      <c r="M507" s="30">
        <f>IF(L507&lt;=Calculator!$F$9,'Growth rate'!J506,0)</f>
        <v>0</v>
      </c>
      <c r="N507" s="30">
        <f t="shared" si="98"/>
        <v>0</v>
      </c>
      <c r="O507" s="31">
        <f t="shared" si="99"/>
        <v>0</v>
      </c>
      <c r="P507" s="31">
        <f t="shared" si="100"/>
        <v>0</v>
      </c>
      <c r="Q507" s="31">
        <f t="shared" si="92"/>
        <v>0</v>
      </c>
      <c r="R507" s="24">
        <f t="shared" si="101"/>
        <v>0.5</v>
      </c>
      <c r="S507" s="24">
        <f>VLOOKUP(R507,LAI!$E$132:$F$282,2,FALSE)</f>
        <v>2.6069733117608935</v>
      </c>
      <c r="T507" s="32">
        <f t="shared" si="93"/>
        <v>0</v>
      </c>
    </row>
    <row r="508" spans="1:20" x14ac:dyDescent="0.35">
      <c r="A508" s="23">
        <f t="shared" si="102"/>
        <v>505</v>
      </c>
      <c r="B508" s="30">
        <f>IF(A508&lt;=Calculator!$B$9,'Growth rate'!B507,0)</f>
        <v>0</v>
      </c>
      <c r="C508" s="30">
        <f t="shared" si="94"/>
        <v>0</v>
      </c>
      <c r="D508" s="31">
        <f t="shared" si="95"/>
        <v>0</v>
      </c>
      <c r="E508" s="31">
        <f t="shared" si="96"/>
        <v>0</v>
      </c>
      <c r="F508" s="31">
        <f t="shared" si="90"/>
        <v>0</v>
      </c>
      <c r="G508" s="24">
        <f t="shared" si="97"/>
        <v>0.5</v>
      </c>
      <c r="H508" s="24">
        <f>VLOOKUP(G508,LAI!$E$132:$F$282,2,FALSE)</f>
        <v>2.6069733117608935</v>
      </c>
      <c r="I508" s="32">
        <f t="shared" si="91"/>
        <v>0</v>
      </c>
      <c r="J508" s="35"/>
      <c r="L508" s="23">
        <v>505</v>
      </c>
      <c r="M508" s="30">
        <f>IF(L508&lt;=Calculator!$F$9,'Growth rate'!J507,0)</f>
        <v>0</v>
      </c>
      <c r="N508" s="30">
        <f t="shared" si="98"/>
        <v>0</v>
      </c>
      <c r="O508" s="31">
        <f t="shared" si="99"/>
        <v>0</v>
      </c>
      <c r="P508" s="31">
        <f t="shared" si="100"/>
        <v>0</v>
      </c>
      <c r="Q508" s="31">
        <f t="shared" si="92"/>
        <v>0</v>
      </c>
      <c r="R508" s="24">
        <f t="shared" si="101"/>
        <v>0.5</v>
      </c>
      <c r="S508" s="24">
        <f>VLOOKUP(R508,LAI!$E$132:$F$282,2,FALSE)</f>
        <v>2.6069733117608935</v>
      </c>
      <c r="T508" s="32">
        <f t="shared" si="93"/>
        <v>0</v>
      </c>
    </row>
    <row r="509" spans="1:20" x14ac:dyDescent="0.35">
      <c r="A509" s="23">
        <f t="shared" si="102"/>
        <v>506</v>
      </c>
      <c r="B509" s="30">
        <f>IF(A509&lt;=Calculator!$B$9,'Growth rate'!B508,0)</f>
        <v>0</v>
      </c>
      <c r="C509" s="30">
        <f t="shared" si="94"/>
        <v>0</v>
      </c>
      <c r="D509" s="31">
        <f t="shared" si="95"/>
        <v>0</v>
      </c>
      <c r="E509" s="31">
        <f t="shared" si="96"/>
        <v>0</v>
      </c>
      <c r="F509" s="31">
        <f t="shared" si="90"/>
        <v>0</v>
      </c>
      <c r="G509" s="24">
        <f t="shared" si="97"/>
        <v>0.5</v>
      </c>
      <c r="H509" s="24">
        <f>VLOOKUP(G509,LAI!$E$132:$F$282,2,FALSE)</f>
        <v>2.6069733117608935</v>
      </c>
      <c r="I509" s="32">
        <f t="shared" si="91"/>
        <v>0</v>
      </c>
      <c r="J509" s="35"/>
      <c r="L509" s="23">
        <v>506</v>
      </c>
      <c r="M509" s="30">
        <f>IF(L509&lt;=Calculator!$F$9,'Growth rate'!J508,0)</f>
        <v>0</v>
      </c>
      <c r="N509" s="30">
        <f t="shared" si="98"/>
        <v>0</v>
      </c>
      <c r="O509" s="31">
        <f t="shared" si="99"/>
        <v>0</v>
      </c>
      <c r="P509" s="31">
        <f t="shared" si="100"/>
        <v>0</v>
      </c>
      <c r="Q509" s="31">
        <f t="shared" si="92"/>
        <v>0</v>
      </c>
      <c r="R509" s="24">
        <f t="shared" si="101"/>
        <v>0.5</v>
      </c>
      <c r="S509" s="24">
        <f>VLOOKUP(R509,LAI!$E$132:$F$282,2,FALSE)</f>
        <v>2.6069733117608935</v>
      </c>
      <c r="T509" s="32">
        <f t="shared" si="93"/>
        <v>0</v>
      </c>
    </row>
    <row r="510" spans="1:20" x14ac:dyDescent="0.35">
      <c r="A510" s="23">
        <f t="shared" si="102"/>
        <v>507</v>
      </c>
      <c r="B510" s="30">
        <f>IF(A510&lt;=Calculator!$B$9,'Growth rate'!B509,0)</f>
        <v>0</v>
      </c>
      <c r="C510" s="30">
        <f t="shared" si="94"/>
        <v>0</v>
      </c>
      <c r="D510" s="31">
        <f t="shared" si="95"/>
        <v>0</v>
      </c>
      <c r="E510" s="31">
        <f t="shared" si="96"/>
        <v>0</v>
      </c>
      <c r="F510" s="31">
        <f t="shared" si="90"/>
        <v>0</v>
      </c>
      <c r="G510" s="24">
        <f t="shared" si="97"/>
        <v>0.5</v>
      </c>
      <c r="H510" s="24">
        <f>VLOOKUP(G510,LAI!$E$132:$F$282,2,FALSE)</f>
        <v>2.6069733117608935</v>
      </c>
      <c r="I510" s="32">
        <f t="shared" si="91"/>
        <v>0</v>
      </c>
      <c r="J510" s="35"/>
      <c r="L510" s="23">
        <v>507</v>
      </c>
      <c r="M510" s="30">
        <f>IF(L510&lt;=Calculator!$F$9,'Growth rate'!J509,0)</f>
        <v>0</v>
      </c>
      <c r="N510" s="30">
        <f t="shared" si="98"/>
        <v>0</v>
      </c>
      <c r="O510" s="31">
        <f t="shared" si="99"/>
        <v>0</v>
      </c>
      <c r="P510" s="31">
        <f t="shared" si="100"/>
        <v>0</v>
      </c>
      <c r="Q510" s="31">
        <f t="shared" si="92"/>
        <v>0</v>
      </c>
      <c r="R510" s="24">
        <f t="shared" si="101"/>
        <v>0.5</v>
      </c>
      <c r="S510" s="24">
        <f>VLOOKUP(R510,LAI!$E$132:$F$282,2,FALSE)</f>
        <v>2.6069733117608935</v>
      </c>
      <c r="T510" s="32">
        <f t="shared" si="93"/>
        <v>0</v>
      </c>
    </row>
    <row r="511" spans="1:20" x14ac:dyDescent="0.35">
      <c r="A511" s="23">
        <f t="shared" si="102"/>
        <v>508</v>
      </c>
      <c r="B511" s="30">
        <f>IF(A511&lt;=Calculator!$B$9,'Growth rate'!B510,0)</f>
        <v>0</v>
      </c>
      <c r="C511" s="30">
        <f t="shared" si="94"/>
        <v>0</v>
      </c>
      <c r="D511" s="31">
        <f t="shared" si="95"/>
        <v>0</v>
      </c>
      <c r="E511" s="31">
        <f t="shared" si="96"/>
        <v>0</v>
      </c>
      <c r="F511" s="31">
        <f t="shared" si="90"/>
        <v>0</v>
      </c>
      <c r="G511" s="24">
        <f t="shared" si="97"/>
        <v>0.5</v>
      </c>
      <c r="H511" s="24">
        <f>VLOOKUP(G511,LAI!$E$132:$F$282,2,FALSE)</f>
        <v>2.6069733117608935</v>
      </c>
      <c r="I511" s="32">
        <f t="shared" si="91"/>
        <v>0</v>
      </c>
      <c r="J511" s="35"/>
      <c r="L511" s="23">
        <v>508</v>
      </c>
      <c r="M511" s="30">
        <f>IF(L511&lt;=Calculator!$F$9,'Growth rate'!J510,0)</f>
        <v>0</v>
      </c>
      <c r="N511" s="30">
        <f t="shared" si="98"/>
        <v>0</v>
      </c>
      <c r="O511" s="31">
        <f t="shared" si="99"/>
        <v>0</v>
      </c>
      <c r="P511" s="31">
        <f t="shared" si="100"/>
        <v>0</v>
      </c>
      <c r="Q511" s="31">
        <f t="shared" si="92"/>
        <v>0</v>
      </c>
      <c r="R511" s="24">
        <f t="shared" si="101"/>
        <v>0.5</v>
      </c>
      <c r="S511" s="24">
        <f>VLOOKUP(R511,LAI!$E$132:$F$282,2,FALSE)</f>
        <v>2.6069733117608935</v>
      </c>
      <c r="T511" s="32">
        <f t="shared" si="93"/>
        <v>0</v>
      </c>
    </row>
    <row r="512" spans="1:20" x14ac:dyDescent="0.35">
      <c r="A512" s="23">
        <f t="shared" si="102"/>
        <v>509</v>
      </c>
      <c r="B512" s="30">
        <f>IF(A512&lt;=Calculator!$B$9,'Growth rate'!B511,0)</f>
        <v>0</v>
      </c>
      <c r="C512" s="30">
        <f t="shared" si="94"/>
        <v>0</v>
      </c>
      <c r="D512" s="31">
        <f t="shared" si="95"/>
        <v>0</v>
      </c>
      <c r="E512" s="31">
        <f t="shared" si="96"/>
        <v>0</v>
      </c>
      <c r="F512" s="31">
        <f t="shared" si="90"/>
        <v>0</v>
      </c>
      <c r="G512" s="24">
        <f t="shared" si="97"/>
        <v>0.5</v>
      </c>
      <c r="H512" s="24">
        <f>VLOOKUP(G512,LAI!$E$132:$F$282,2,FALSE)</f>
        <v>2.6069733117608935</v>
      </c>
      <c r="I512" s="32">
        <f t="shared" si="91"/>
        <v>0</v>
      </c>
      <c r="J512" s="35"/>
      <c r="L512" s="23">
        <v>509</v>
      </c>
      <c r="M512" s="30">
        <f>IF(L512&lt;=Calculator!$F$9,'Growth rate'!J511,0)</f>
        <v>0</v>
      </c>
      <c r="N512" s="30">
        <f t="shared" si="98"/>
        <v>0</v>
      </c>
      <c r="O512" s="31">
        <f t="shared" si="99"/>
        <v>0</v>
      </c>
      <c r="P512" s="31">
        <f t="shared" si="100"/>
        <v>0</v>
      </c>
      <c r="Q512" s="31">
        <f t="shared" si="92"/>
        <v>0</v>
      </c>
      <c r="R512" s="24">
        <f t="shared" si="101"/>
        <v>0.5</v>
      </c>
      <c r="S512" s="24">
        <f>VLOOKUP(R512,LAI!$E$132:$F$282,2,FALSE)</f>
        <v>2.6069733117608935</v>
      </c>
      <c r="T512" s="32">
        <f t="shared" si="93"/>
        <v>0</v>
      </c>
    </row>
    <row r="513" spans="1:20" x14ac:dyDescent="0.35">
      <c r="A513" s="23">
        <f t="shared" si="102"/>
        <v>510</v>
      </c>
      <c r="B513" s="30">
        <f>IF(A513&lt;=Calculator!$B$9,'Growth rate'!B512,0)</f>
        <v>0</v>
      </c>
      <c r="C513" s="30">
        <f t="shared" si="94"/>
        <v>0</v>
      </c>
      <c r="D513" s="31">
        <f t="shared" si="95"/>
        <v>0</v>
      </c>
      <c r="E513" s="31">
        <f t="shared" si="96"/>
        <v>0</v>
      </c>
      <c r="F513" s="31">
        <f t="shared" si="90"/>
        <v>0</v>
      </c>
      <c r="G513" s="24">
        <f t="shared" si="97"/>
        <v>0.5</v>
      </c>
      <c r="H513" s="24">
        <f>VLOOKUP(G513,LAI!$E$132:$F$282,2,FALSE)</f>
        <v>2.6069733117608935</v>
      </c>
      <c r="I513" s="32">
        <f t="shared" si="91"/>
        <v>0</v>
      </c>
      <c r="J513" s="35"/>
      <c r="L513" s="23">
        <v>510</v>
      </c>
      <c r="M513" s="30">
        <f>IF(L513&lt;=Calculator!$F$9,'Growth rate'!J512,0)</f>
        <v>0</v>
      </c>
      <c r="N513" s="30">
        <f t="shared" si="98"/>
        <v>0</v>
      </c>
      <c r="O513" s="31">
        <f t="shared" si="99"/>
        <v>0</v>
      </c>
      <c r="P513" s="31">
        <f t="shared" si="100"/>
        <v>0</v>
      </c>
      <c r="Q513" s="31">
        <f t="shared" si="92"/>
        <v>0</v>
      </c>
      <c r="R513" s="24">
        <f t="shared" si="101"/>
        <v>0.5</v>
      </c>
      <c r="S513" s="24">
        <f>VLOOKUP(R513,LAI!$E$132:$F$282,2,FALSE)</f>
        <v>2.6069733117608935</v>
      </c>
      <c r="T513" s="32">
        <f t="shared" si="93"/>
        <v>0</v>
      </c>
    </row>
    <row r="514" spans="1:20" x14ac:dyDescent="0.35">
      <c r="A514" s="23">
        <f t="shared" si="102"/>
        <v>511</v>
      </c>
      <c r="B514" s="30">
        <f>IF(A514&lt;=Calculator!$B$9,'Growth rate'!B513,0)</f>
        <v>0</v>
      </c>
      <c r="C514" s="30">
        <f t="shared" si="94"/>
        <v>0</v>
      </c>
      <c r="D514" s="31">
        <f t="shared" si="95"/>
        <v>0</v>
      </c>
      <c r="E514" s="31">
        <f t="shared" si="96"/>
        <v>0</v>
      </c>
      <c r="F514" s="31">
        <f t="shared" si="90"/>
        <v>0</v>
      </c>
      <c r="G514" s="24">
        <f t="shared" si="97"/>
        <v>0.5</v>
      </c>
      <c r="H514" s="24">
        <f>VLOOKUP(G514,LAI!$E$132:$F$282,2,FALSE)</f>
        <v>2.6069733117608935</v>
      </c>
      <c r="I514" s="32">
        <f t="shared" si="91"/>
        <v>0</v>
      </c>
      <c r="J514" s="35"/>
      <c r="L514" s="23">
        <v>511</v>
      </c>
      <c r="M514" s="30">
        <f>IF(L514&lt;=Calculator!$F$9,'Growth rate'!J513,0)</f>
        <v>0</v>
      </c>
      <c r="N514" s="30">
        <f t="shared" si="98"/>
        <v>0</v>
      </c>
      <c r="O514" s="31">
        <f t="shared" si="99"/>
        <v>0</v>
      </c>
      <c r="P514" s="31">
        <f t="shared" si="100"/>
        <v>0</v>
      </c>
      <c r="Q514" s="31">
        <f t="shared" si="92"/>
        <v>0</v>
      </c>
      <c r="R514" s="24">
        <f t="shared" si="101"/>
        <v>0.5</v>
      </c>
      <c r="S514" s="24">
        <f>VLOOKUP(R514,LAI!$E$132:$F$282,2,FALSE)</f>
        <v>2.6069733117608935</v>
      </c>
      <c r="T514" s="32">
        <f t="shared" si="93"/>
        <v>0</v>
      </c>
    </row>
    <row r="515" spans="1:20" x14ac:dyDescent="0.35">
      <c r="A515" s="23">
        <f t="shared" si="102"/>
        <v>512</v>
      </c>
      <c r="B515" s="30">
        <f>IF(A515&lt;=Calculator!$B$9,'Growth rate'!B514,0)</f>
        <v>0</v>
      </c>
      <c r="C515" s="30">
        <f t="shared" si="94"/>
        <v>0</v>
      </c>
      <c r="D515" s="31">
        <f t="shared" si="95"/>
        <v>0</v>
      </c>
      <c r="E515" s="31">
        <f t="shared" si="96"/>
        <v>0</v>
      </c>
      <c r="F515" s="31">
        <f t="shared" si="90"/>
        <v>0</v>
      </c>
      <c r="G515" s="24">
        <f t="shared" si="97"/>
        <v>0.5</v>
      </c>
      <c r="H515" s="24">
        <f>VLOOKUP(G515,LAI!$E$132:$F$282,2,FALSE)</f>
        <v>2.6069733117608935</v>
      </c>
      <c r="I515" s="32">
        <f t="shared" si="91"/>
        <v>0</v>
      </c>
      <c r="J515" s="35"/>
      <c r="L515" s="23">
        <v>512</v>
      </c>
      <c r="M515" s="30">
        <f>IF(L515&lt;=Calculator!$F$9,'Growth rate'!J514,0)</f>
        <v>0</v>
      </c>
      <c r="N515" s="30">
        <f t="shared" si="98"/>
        <v>0</v>
      </c>
      <c r="O515" s="31">
        <f t="shared" si="99"/>
        <v>0</v>
      </c>
      <c r="P515" s="31">
        <f t="shared" si="100"/>
        <v>0</v>
      </c>
      <c r="Q515" s="31">
        <f t="shared" si="92"/>
        <v>0</v>
      </c>
      <c r="R515" s="24">
        <f t="shared" si="101"/>
        <v>0.5</v>
      </c>
      <c r="S515" s="24">
        <f>VLOOKUP(R515,LAI!$E$132:$F$282,2,FALSE)</f>
        <v>2.6069733117608935</v>
      </c>
      <c r="T515" s="32">
        <f t="shared" si="93"/>
        <v>0</v>
      </c>
    </row>
    <row r="516" spans="1:20" x14ac:dyDescent="0.35">
      <c r="A516" s="23">
        <f t="shared" si="102"/>
        <v>513</v>
      </c>
      <c r="B516" s="30">
        <f>IF(A516&lt;=Calculator!$B$9,'Growth rate'!B515,0)</f>
        <v>0</v>
      </c>
      <c r="C516" s="30">
        <f t="shared" si="94"/>
        <v>0</v>
      </c>
      <c r="D516" s="31">
        <f t="shared" si="95"/>
        <v>0</v>
      </c>
      <c r="E516" s="31">
        <f t="shared" si="96"/>
        <v>0</v>
      </c>
      <c r="F516" s="31">
        <f t="shared" ref="F516:F579" si="103">IF(D516&gt;0,IF(E516&gt;0,D516/E516,0),0)</f>
        <v>0</v>
      </c>
      <c r="G516" s="24">
        <f t="shared" si="97"/>
        <v>0.5</v>
      </c>
      <c r="H516" s="24">
        <f>VLOOKUP(G516,LAI!$E$132:$F$282,2,FALSE)</f>
        <v>2.6069733117608935</v>
      </c>
      <c r="I516" s="32">
        <f t="shared" ref="I516:I579" si="104">(((E516/2)^2)*PI())*H516</f>
        <v>0</v>
      </c>
      <c r="J516" s="35"/>
      <c r="L516" s="23">
        <v>513</v>
      </c>
      <c r="M516" s="30">
        <f>IF(L516&lt;=Calculator!$F$9,'Growth rate'!J515,0)</f>
        <v>0</v>
      </c>
      <c r="N516" s="30">
        <f t="shared" si="98"/>
        <v>0</v>
      </c>
      <c r="O516" s="31">
        <f t="shared" si="99"/>
        <v>0</v>
      </c>
      <c r="P516" s="31">
        <f t="shared" si="100"/>
        <v>0</v>
      </c>
      <c r="Q516" s="31">
        <f t="shared" ref="Q516:Q579" si="105">IF(O516&gt;0,IF(P516&gt;0,O516/P516,0),0)</f>
        <v>0</v>
      </c>
      <c r="R516" s="24">
        <f t="shared" si="101"/>
        <v>0.5</v>
      </c>
      <c r="S516" s="24">
        <f>VLOOKUP(R516,LAI!$E$132:$F$282,2,FALSE)</f>
        <v>2.6069733117608935</v>
      </c>
      <c r="T516" s="32">
        <f t="shared" ref="T516:T579" si="106">(((P516/2)^2)*PI())*S516</f>
        <v>0</v>
      </c>
    </row>
    <row r="517" spans="1:20" x14ac:dyDescent="0.35">
      <c r="A517" s="23">
        <f t="shared" si="102"/>
        <v>514</v>
      </c>
      <c r="B517" s="30">
        <f>IF(A517&lt;=Calculator!$B$9,'Growth rate'!B516,0)</f>
        <v>0</v>
      </c>
      <c r="C517" s="30">
        <f t="shared" ref="C517:C580" si="107">IF(B517&lt;=45,B517,45)</f>
        <v>0</v>
      </c>
      <c r="D517" s="31">
        <f t="shared" ref="D517:D580" si="108">IF(C517&gt;0,EXP(1.6125 + (LN(C517) * 0.6897)),0)</f>
        <v>0</v>
      </c>
      <c r="E517" s="31">
        <f t="shared" ref="E517:E580" si="109">IF(C517&gt;0,3.9088+(C517*2.6747)+(C517^2*-0.0329),0)</f>
        <v>0</v>
      </c>
      <c r="F517" s="31">
        <f t="shared" si="103"/>
        <v>0</v>
      </c>
      <c r="G517" s="24">
        <f t="shared" ref="G517:G580" si="110">IF(F517&gt;2,2, IF(F517&lt;0.5,0.5,ROUND(F517,2)))</f>
        <v>0.5</v>
      </c>
      <c r="H517" s="24">
        <f>VLOOKUP(G517,LAI!$E$132:$F$282,2,FALSE)</f>
        <v>2.6069733117608935</v>
      </c>
      <c r="I517" s="32">
        <f t="shared" si="104"/>
        <v>0</v>
      </c>
      <c r="J517" s="35"/>
      <c r="L517" s="23">
        <v>514</v>
      </c>
      <c r="M517" s="30">
        <f>IF(L517&lt;=Calculator!$F$9,'Growth rate'!J516,0)</f>
        <v>0</v>
      </c>
      <c r="N517" s="30">
        <f t="shared" ref="N517:N580" si="111">IF(M517&lt;=45,M517,45)</f>
        <v>0</v>
      </c>
      <c r="O517" s="31">
        <f t="shared" ref="O517:O580" si="112">IF(N517&gt;0,EXP(1.6125 + (LN(N517) * 0.6897)),0)</f>
        <v>0</v>
      </c>
      <c r="P517" s="31">
        <f t="shared" ref="P517:P580" si="113">IF(N517&gt;0,3.9088+(N517*2.6747)+(N517^2*-0.0329),0)</f>
        <v>0</v>
      </c>
      <c r="Q517" s="31">
        <f t="shared" si="105"/>
        <v>0</v>
      </c>
      <c r="R517" s="24">
        <f t="shared" ref="R517:R580" si="114">IF(Q517&gt;2,2, IF(Q517&lt;0.5,0.5,ROUND(Q517,2)))</f>
        <v>0.5</v>
      </c>
      <c r="S517" s="24">
        <f>VLOOKUP(R517,LAI!$E$132:$F$282,2,FALSE)</f>
        <v>2.6069733117608935</v>
      </c>
      <c r="T517" s="32">
        <f t="shared" si="106"/>
        <v>0</v>
      </c>
    </row>
    <row r="518" spans="1:20" x14ac:dyDescent="0.35">
      <c r="A518" s="23">
        <f t="shared" si="102"/>
        <v>515</v>
      </c>
      <c r="B518" s="30">
        <f>IF(A518&lt;=Calculator!$B$9,'Growth rate'!B517,0)</f>
        <v>0</v>
      </c>
      <c r="C518" s="30">
        <f t="shared" si="107"/>
        <v>0</v>
      </c>
      <c r="D518" s="31">
        <f t="shared" si="108"/>
        <v>0</v>
      </c>
      <c r="E518" s="31">
        <f t="shared" si="109"/>
        <v>0</v>
      </c>
      <c r="F518" s="31">
        <f t="shared" si="103"/>
        <v>0</v>
      </c>
      <c r="G518" s="24">
        <f t="shared" si="110"/>
        <v>0.5</v>
      </c>
      <c r="H518" s="24">
        <f>VLOOKUP(G518,LAI!$E$132:$F$282,2,FALSE)</f>
        <v>2.6069733117608935</v>
      </c>
      <c r="I518" s="32">
        <f t="shared" si="104"/>
        <v>0</v>
      </c>
      <c r="J518" s="35"/>
      <c r="L518" s="23">
        <v>515</v>
      </c>
      <c r="M518" s="30">
        <f>IF(L518&lt;=Calculator!$F$9,'Growth rate'!J517,0)</f>
        <v>0</v>
      </c>
      <c r="N518" s="30">
        <f t="shared" si="111"/>
        <v>0</v>
      </c>
      <c r="O518" s="31">
        <f t="shared" si="112"/>
        <v>0</v>
      </c>
      <c r="P518" s="31">
        <f t="shared" si="113"/>
        <v>0</v>
      </c>
      <c r="Q518" s="31">
        <f t="shared" si="105"/>
        <v>0</v>
      </c>
      <c r="R518" s="24">
        <f t="shared" si="114"/>
        <v>0.5</v>
      </c>
      <c r="S518" s="24">
        <f>VLOOKUP(R518,LAI!$E$132:$F$282,2,FALSE)</f>
        <v>2.6069733117608935</v>
      </c>
      <c r="T518" s="32">
        <f t="shared" si="106"/>
        <v>0</v>
      </c>
    </row>
    <row r="519" spans="1:20" x14ac:dyDescent="0.35">
      <c r="A519" s="23">
        <f t="shared" si="102"/>
        <v>516</v>
      </c>
      <c r="B519" s="30">
        <f>IF(A519&lt;=Calculator!$B$9,'Growth rate'!B518,0)</f>
        <v>0</v>
      </c>
      <c r="C519" s="30">
        <f t="shared" si="107"/>
        <v>0</v>
      </c>
      <c r="D519" s="31">
        <f t="shared" si="108"/>
        <v>0</v>
      </c>
      <c r="E519" s="31">
        <f t="shared" si="109"/>
        <v>0</v>
      </c>
      <c r="F519" s="31">
        <f t="shared" si="103"/>
        <v>0</v>
      </c>
      <c r="G519" s="24">
        <f t="shared" si="110"/>
        <v>0.5</v>
      </c>
      <c r="H519" s="24">
        <f>VLOOKUP(G519,LAI!$E$132:$F$282,2,FALSE)</f>
        <v>2.6069733117608935</v>
      </c>
      <c r="I519" s="32">
        <f t="shared" si="104"/>
        <v>0</v>
      </c>
      <c r="J519" s="35"/>
      <c r="L519" s="23">
        <v>516</v>
      </c>
      <c r="M519" s="30">
        <f>IF(L519&lt;=Calculator!$F$9,'Growth rate'!J518,0)</f>
        <v>0</v>
      </c>
      <c r="N519" s="30">
        <f t="shared" si="111"/>
        <v>0</v>
      </c>
      <c r="O519" s="31">
        <f t="shared" si="112"/>
        <v>0</v>
      </c>
      <c r="P519" s="31">
        <f t="shared" si="113"/>
        <v>0</v>
      </c>
      <c r="Q519" s="31">
        <f t="shared" si="105"/>
        <v>0</v>
      </c>
      <c r="R519" s="24">
        <f t="shared" si="114"/>
        <v>0.5</v>
      </c>
      <c r="S519" s="24">
        <f>VLOOKUP(R519,LAI!$E$132:$F$282,2,FALSE)</f>
        <v>2.6069733117608935</v>
      </c>
      <c r="T519" s="32">
        <f t="shared" si="106"/>
        <v>0</v>
      </c>
    </row>
    <row r="520" spans="1:20" x14ac:dyDescent="0.35">
      <c r="A520" s="23">
        <f t="shared" si="102"/>
        <v>517</v>
      </c>
      <c r="B520" s="30">
        <f>IF(A520&lt;=Calculator!$B$9,'Growth rate'!B519,0)</f>
        <v>0</v>
      </c>
      <c r="C520" s="30">
        <f t="shared" si="107"/>
        <v>0</v>
      </c>
      <c r="D520" s="31">
        <f t="shared" si="108"/>
        <v>0</v>
      </c>
      <c r="E520" s="31">
        <f t="shared" si="109"/>
        <v>0</v>
      </c>
      <c r="F520" s="31">
        <f t="shared" si="103"/>
        <v>0</v>
      </c>
      <c r="G520" s="24">
        <f t="shared" si="110"/>
        <v>0.5</v>
      </c>
      <c r="H520" s="24">
        <f>VLOOKUP(G520,LAI!$E$132:$F$282,2,FALSE)</f>
        <v>2.6069733117608935</v>
      </c>
      <c r="I520" s="32">
        <f t="shared" si="104"/>
        <v>0</v>
      </c>
      <c r="J520" s="35"/>
      <c r="L520" s="23">
        <v>517</v>
      </c>
      <c r="M520" s="30">
        <f>IF(L520&lt;=Calculator!$F$9,'Growth rate'!J519,0)</f>
        <v>0</v>
      </c>
      <c r="N520" s="30">
        <f t="shared" si="111"/>
        <v>0</v>
      </c>
      <c r="O520" s="31">
        <f t="shared" si="112"/>
        <v>0</v>
      </c>
      <c r="P520" s="31">
        <f t="shared" si="113"/>
        <v>0</v>
      </c>
      <c r="Q520" s="31">
        <f t="shared" si="105"/>
        <v>0</v>
      </c>
      <c r="R520" s="24">
        <f t="shared" si="114"/>
        <v>0.5</v>
      </c>
      <c r="S520" s="24">
        <f>VLOOKUP(R520,LAI!$E$132:$F$282,2,FALSE)</f>
        <v>2.6069733117608935</v>
      </c>
      <c r="T520" s="32">
        <f t="shared" si="106"/>
        <v>0</v>
      </c>
    </row>
    <row r="521" spans="1:20" x14ac:dyDescent="0.35">
      <c r="A521" s="23">
        <f t="shared" si="102"/>
        <v>518</v>
      </c>
      <c r="B521" s="30">
        <f>IF(A521&lt;=Calculator!$B$9,'Growth rate'!B520,0)</f>
        <v>0</v>
      </c>
      <c r="C521" s="30">
        <f t="shared" si="107"/>
        <v>0</v>
      </c>
      <c r="D521" s="31">
        <f t="shared" si="108"/>
        <v>0</v>
      </c>
      <c r="E521" s="31">
        <f t="shared" si="109"/>
        <v>0</v>
      </c>
      <c r="F521" s="31">
        <f t="shared" si="103"/>
        <v>0</v>
      </c>
      <c r="G521" s="24">
        <f t="shared" si="110"/>
        <v>0.5</v>
      </c>
      <c r="H521" s="24">
        <f>VLOOKUP(G521,LAI!$E$132:$F$282,2,FALSE)</f>
        <v>2.6069733117608935</v>
      </c>
      <c r="I521" s="32">
        <f t="shared" si="104"/>
        <v>0</v>
      </c>
      <c r="J521" s="35"/>
      <c r="L521" s="23">
        <v>518</v>
      </c>
      <c r="M521" s="30">
        <f>IF(L521&lt;=Calculator!$F$9,'Growth rate'!J520,0)</f>
        <v>0</v>
      </c>
      <c r="N521" s="30">
        <f t="shared" si="111"/>
        <v>0</v>
      </c>
      <c r="O521" s="31">
        <f t="shared" si="112"/>
        <v>0</v>
      </c>
      <c r="P521" s="31">
        <f t="shared" si="113"/>
        <v>0</v>
      </c>
      <c r="Q521" s="31">
        <f t="shared" si="105"/>
        <v>0</v>
      </c>
      <c r="R521" s="24">
        <f t="shared" si="114"/>
        <v>0.5</v>
      </c>
      <c r="S521" s="24">
        <f>VLOOKUP(R521,LAI!$E$132:$F$282,2,FALSE)</f>
        <v>2.6069733117608935</v>
      </c>
      <c r="T521" s="32">
        <f t="shared" si="106"/>
        <v>0</v>
      </c>
    </row>
    <row r="522" spans="1:20" x14ac:dyDescent="0.35">
      <c r="A522" s="23">
        <f t="shared" si="102"/>
        <v>519</v>
      </c>
      <c r="B522" s="30">
        <f>IF(A522&lt;=Calculator!$B$9,'Growth rate'!B521,0)</f>
        <v>0</v>
      </c>
      <c r="C522" s="30">
        <f t="shared" si="107"/>
        <v>0</v>
      </c>
      <c r="D522" s="31">
        <f t="shared" si="108"/>
        <v>0</v>
      </c>
      <c r="E522" s="31">
        <f t="shared" si="109"/>
        <v>0</v>
      </c>
      <c r="F522" s="31">
        <f t="shared" si="103"/>
        <v>0</v>
      </c>
      <c r="G522" s="24">
        <f t="shared" si="110"/>
        <v>0.5</v>
      </c>
      <c r="H522" s="24">
        <f>VLOOKUP(G522,LAI!$E$132:$F$282,2,FALSE)</f>
        <v>2.6069733117608935</v>
      </c>
      <c r="I522" s="32">
        <f t="shared" si="104"/>
        <v>0</v>
      </c>
      <c r="J522" s="35"/>
      <c r="L522" s="23">
        <v>519</v>
      </c>
      <c r="M522" s="30">
        <f>IF(L522&lt;=Calculator!$F$9,'Growth rate'!J521,0)</f>
        <v>0</v>
      </c>
      <c r="N522" s="30">
        <f t="shared" si="111"/>
        <v>0</v>
      </c>
      <c r="O522" s="31">
        <f t="shared" si="112"/>
        <v>0</v>
      </c>
      <c r="P522" s="31">
        <f t="shared" si="113"/>
        <v>0</v>
      </c>
      <c r="Q522" s="31">
        <f t="shared" si="105"/>
        <v>0</v>
      </c>
      <c r="R522" s="24">
        <f t="shared" si="114"/>
        <v>0.5</v>
      </c>
      <c r="S522" s="24">
        <f>VLOOKUP(R522,LAI!$E$132:$F$282,2,FALSE)</f>
        <v>2.6069733117608935</v>
      </c>
      <c r="T522" s="32">
        <f t="shared" si="106"/>
        <v>0</v>
      </c>
    </row>
    <row r="523" spans="1:20" x14ac:dyDescent="0.35">
      <c r="A523" s="23">
        <f t="shared" si="102"/>
        <v>520</v>
      </c>
      <c r="B523" s="30">
        <f>IF(A523&lt;=Calculator!$B$9,'Growth rate'!B522,0)</f>
        <v>0</v>
      </c>
      <c r="C523" s="30">
        <f t="shared" si="107"/>
        <v>0</v>
      </c>
      <c r="D523" s="31">
        <f t="shared" si="108"/>
        <v>0</v>
      </c>
      <c r="E523" s="31">
        <f t="shared" si="109"/>
        <v>0</v>
      </c>
      <c r="F523" s="31">
        <f t="shared" si="103"/>
        <v>0</v>
      </c>
      <c r="G523" s="24">
        <f t="shared" si="110"/>
        <v>0.5</v>
      </c>
      <c r="H523" s="24">
        <f>VLOOKUP(G523,LAI!$E$132:$F$282,2,FALSE)</f>
        <v>2.6069733117608935</v>
      </c>
      <c r="I523" s="32">
        <f t="shared" si="104"/>
        <v>0</v>
      </c>
      <c r="J523" s="35"/>
      <c r="L523" s="23">
        <v>520</v>
      </c>
      <c r="M523" s="30">
        <f>IF(L523&lt;=Calculator!$F$9,'Growth rate'!J522,0)</f>
        <v>0</v>
      </c>
      <c r="N523" s="30">
        <f t="shared" si="111"/>
        <v>0</v>
      </c>
      <c r="O523" s="31">
        <f t="shared" si="112"/>
        <v>0</v>
      </c>
      <c r="P523" s="31">
        <f t="shared" si="113"/>
        <v>0</v>
      </c>
      <c r="Q523" s="31">
        <f t="shared" si="105"/>
        <v>0</v>
      </c>
      <c r="R523" s="24">
        <f t="shared" si="114"/>
        <v>0.5</v>
      </c>
      <c r="S523" s="24">
        <f>VLOOKUP(R523,LAI!$E$132:$F$282,2,FALSE)</f>
        <v>2.6069733117608935</v>
      </c>
      <c r="T523" s="32">
        <f t="shared" si="106"/>
        <v>0</v>
      </c>
    </row>
    <row r="524" spans="1:20" x14ac:dyDescent="0.35">
      <c r="A524" s="23">
        <f t="shared" si="102"/>
        <v>521</v>
      </c>
      <c r="B524" s="30">
        <f>IF(A524&lt;=Calculator!$B$9,'Growth rate'!B523,0)</f>
        <v>0</v>
      </c>
      <c r="C524" s="30">
        <f t="shared" si="107"/>
        <v>0</v>
      </c>
      <c r="D524" s="31">
        <f t="shared" si="108"/>
        <v>0</v>
      </c>
      <c r="E524" s="31">
        <f t="shared" si="109"/>
        <v>0</v>
      </c>
      <c r="F524" s="31">
        <f t="shared" si="103"/>
        <v>0</v>
      </c>
      <c r="G524" s="24">
        <f t="shared" si="110"/>
        <v>0.5</v>
      </c>
      <c r="H524" s="24">
        <f>VLOOKUP(G524,LAI!$E$132:$F$282,2,FALSE)</f>
        <v>2.6069733117608935</v>
      </c>
      <c r="I524" s="32">
        <f t="shared" si="104"/>
        <v>0</v>
      </c>
      <c r="J524" s="35"/>
      <c r="L524" s="23">
        <v>521</v>
      </c>
      <c r="M524" s="30">
        <f>IF(L524&lt;=Calculator!$F$9,'Growth rate'!J523,0)</f>
        <v>0</v>
      </c>
      <c r="N524" s="30">
        <f t="shared" si="111"/>
        <v>0</v>
      </c>
      <c r="O524" s="31">
        <f t="shared" si="112"/>
        <v>0</v>
      </c>
      <c r="P524" s="31">
        <f t="shared" si="113"/>
        <v>0</v>
      </c>
      <c r="Q524" s="31">
        <f t="shared" si="105"/>
        <v>0</v>
      </c>
      <c r="R524" s="24">
        <f t="shared" si="114"/>
        <v>0.5</v>
      </c>
      <c r="S524" s="24">
        <f>VLOOKUP(R524,LAI!$E$132:$F$282,2,FALSE)</f>
        <v>2.6069733117608935</v>
      </c>
      <c r="T524" s="32">
        <f t="shared" si="106"/>
        <v>0</v>
      </c>
    </row>
    <row r="525" spans="1:20" x14ac:dyDescent="0.35">
      <c r="A525" s="23">
        <f t="shared" si="102"/>
        <v>522</v>
      </c>
      <c r="B525" s="30">
        <f>IF(A525&lt;=Calculator!$B$9,'Growth rate'!B524,0)</f>
        <v>0</v>
      </c>
      <c r="C525" s="30">
        <f t="shared" si="107"/>
        <v>0</v>
      </c>
      <c r="D525" s="31">
        <f t="shared" si="108"/>
        <v>0</v>
      </c>
      <c r="E525" s="31">
        <f t="shared" si="109"/>
        <v>0</v>
      </c>
      <c r="F525" s="31">
        <f t="shared" si="103"/>
        <v>0</v>
      </c>
      <c r="G525" s="24">
        <f t="shared" si="110"/>
        <v>0.5</v>
      </c>
      <c r="H525" s="24">
        <f>VLOOKUP(G525,LAI!$E$132:$F$282,2,FALSE)</f>
        <v>2.6069733117608935</v>
      </c>
      <c r="I525" s="32">
        <f t="shared" si="104"/>
        <v>0</v>
      </c>
      <c r="J525" s="35"/>
      <c r="L525" s="23">
        <v>522</v>
      </c>
      <c r="M525" s="30">
        <f>IF(L525&lt;=Calculator!$F$9,'Growth rate'!J524,0)</f>
        <v>0</v>
      </c>
      <c r="N525" s="30">
        <f t="shared" si="111"/>
        <v>0</v>
      </c>
      <c r="O525" s="31">
        <f t="shared" si="112"/>
        <v>0</v>
      </c>
      <c r="P525" s="31">
        <f t="shared" si="113"/>
        <v>0</v>
      </c>
      <c r="Q525" s="31">
        <f t="shared" si="105"/>
        <v>0</v>
      </c>
      <c r="R525" s="24">
        <f t="shared" si="114"/>
        <v>0.5</v>
      </c>
      <c r="S525" s="24">
        <f>VLOOKUP(R525,LAI!$E$132:$F$282,2,FALSE)</f>
        <v>2.6069733117608935</v>
      </c>
      <c r="T525" s="32">
        <f t="shared" si="106"/>
        <v>0</v>
      </c>
    </row>
    <row r="526" spans="1:20" x14ac:dyDescent="0.35">
      <c r="A526" s="23">
        <f t="shared" si="102"/>
        <v>523</v>
      </c>
      <c r="B526" s="30">
        <f>IF(A526&lt;=Calculator!$B$9,'Growth rate'!B525,0)</f>
        <v>0</v>
      </c>
      <c r="C526" s="30">
        <f t="shared" si="107"/>
        <v>0</v>
      </c>
      <c r="D526" s="31">
        <f t="shared" si="108"/>
        <v>0</v>
      </c>
      <c r="E526" s="31">
        <f t="shared" si="109"/>
        <v>0</v>
      </c>
      <c r="F526" s="31">
        <f t="shared" si="103"/>
        <v>0</v>
      </c>
      <c r="G526" s="24">
        <f t="shared" si="110"/>
        <v>0.5</v>
      </c>
      <c r="H526" s="24">
        <f>VLOOKUP(G526,LAI!$E$132:$F$282,2,FALSE)</f>
        <v>2.6069733117608935</v>
      </c>
      <c r="I526" s="32">
        <f t="shared" si="104"/>
        <v>0</v>
      </c>
      <c r="J526" s="35"/>
      <c r="L526" s="23">
        <v>523</v>
      </c>
      <c r="M526" s="30">
        <f>IF(L526&lt;=Calculator!$F$9,'Growth rate'!J525,0)</f>
        <v>0</v>
      </c>
      <c r="N526" s="30">
        <f t="shared" si="111"/>
        <v>0</v>
      </c>
      <c r="O526" s="31">
        <f t="shared" si="112"/>
        <v>0</v>
      </c>
      <c r="P526" s="31">
        <f t="shared" si="113"/>
        <v>0</v>
      </c>
      <c r="Q526" s="31">
        <f t="shared" si="105"/>
        <v>0</v>
      </c>
      <c r="R526" s="24">
        <f t="shared" si="114"/>
        <v>0.5</v>
      </c>
      <c r="S526" s="24">
        <f>VLOOKUP(R526,LAI!$E$132:$F$282,2,FALSE)</f>
        <v>2.6069733117608935</v>
      </c>
      <c r="T526" s="32">
        <f t="shared" si="106"/>
        <v>0</v>
      </c>
    </row>
    <row r="527" spans="1:20" x14ac:dyDescent="0.35">
      <c r="A527" s="23">
        <f t="shared" si="102"/>
        <v>524</v>
      </c>
      <c r="B527" s="30">
        <f>IF(A527&lt;=Calculator!$B$9,'Growth rate'!B526,0)</f>
        <v>0</v>
      </c>
      <c r="C527" s="30">
        <f t="shared" si="107"/>
        <v>0</v>
      </c>
      <c r="D527" s="31">
        <f t="shared" si="108"/>
        <v>0</v>
      </c>
      <c r="E527" s="31">
        <f t="shared" si="109"/>
        <v>0</v>
      </c>
      <c r="F527" s="31">
        <f t="shared" si="103"/>
        <v>0</v>
      </c>
      <c r="G527" s="24">
        <f t="shared" si="110"/>
        <v>0.5</v>
      </c>
      <c r="H527" s="24">
        <f>VLOOKUP(G527,LAI!$E$132:$F$282,2,FALSE)</f>
        <v>2.6069733117608935</v>
      </c>
      <c r="I527" s="32">
        <f t="shared" si="104"/>
        <v>0</v>
      </c>
      <c r="J527" s="35"/>
      <c r="L527" s="23">
        <v>524</v>
      </c>
      <c r="M527" s="30">
        <f>IF(L527&lt;=Calculator!$F$9,'Growth rate'!J526,0)</f>
        <v>0</v>
      </c>
      <c r="N527" s="30">
        <f t="shared" si="111"/>
        <v>0</v>
      </c>
      <c r="O527" s="31">
        <f t="shared" si="112"/>
        <v>0</v>
      </c>
      <c r="P527" s="31">
        <f t="shared" si="113"/>
        <v>0</v>
      </c>
      <c r="Q527" s="31">
        <f t="shared" si="105"/>
        <v>0</v>
      </c>
      <c r="R527" s="24">
        <f t="shared" si="114"/>
        <v>0.5</v>
      </c>
      <c r="S527" s="24">
        <f>VLOOKUP(R527,LAI!$E$132:$F$282,2,FALSE)</f>
        <v>2.6069733117608935</v>
      </c>
      <c r="T527" s="32">
        <f t="shared" si="106"/>
        <v>0</v>
      </c>
    </row>
    <row r="528" spans="1:20" x14ac:dyDescent="0.35">
      <c r="A528" s="23">
        <f t="shared" si="102"/>
        <v>525</v>
      </c>
      <c r="B528" s="30">
        <f>IF(A528&lt;=Calculator!$B$9,'Growth rate'!B527,0)</f>
        <v>0</v>
      </c>
      <c r="C528" s="30">
        <f t="shared" si="107"/>
        <v>0</v>
      </c>
      <c r="D528" s="31">
        <f t="shared" si="108"/>
        <v>0</v>
      </c>
      <c r="E528" s="31">
        <f t="shared" si="109"/>
        <v>0</v>
      </c>
      <c r="F528" s="31">
        <f t="shared" si="103"/>
        <v>0</v>
      </c>
      <c r="G528" s="24">
        <f t="shared" si="110"/>
        <v>0.5</v>
      </c>
      <c r="H528" s="24">
        <f>VLOOKUP(G528,LAI!$E$132:$F$282,2,FALSE)</f>
        <v>2.6069733117608935</v>
      </c>
      <c r="I528" s="32">
        <f t="shared" si="104"/>
        <v>0</v>
      </c>
      <c r="J528" s="35"/>
      <c r="L528" s="23">
        <v>525</v>
      </c>
      <c r="M528" s="30">
        <f>IF(L528&lt;=Calculator!$F$9,'Growth rate'!J527,0)</f>
        <v>0</v>
      </c>
      <c r="N528" s="30">
        <f t="shared" si="111"/>
        <v>0</v>
      </c>
      <c r="O528" s="31">
        <f t="shared" si="112"/>
        <v>0</v>
      </c>
      <c r="P528" s="31">
        <f t="shared" si="113"/>
        <v>0</v>
      </c>
      <c r="Q528" s="31">
        <f t="shared" si="105"/>
        <v>0</v>
      </c>
      <c r="R528" s="24">
        <f t="shared" si="114"/>
        <v>0.5</v>
      </c>
      <c r="S528" s="24">
        <f>VLOOKUP(R528,LAI!$E$132:$F$282,2,FALSE)</f>
        <v>2.6069733117608935</v>
      </c>
      <c r="T528" s="32">
        <f t="shared" si="106"/>
        <v>0</v>
      </c>
    </row>
    <row r="529" spans="1:20" x14ac:dyDescent="0.35">
      <c r="A529" s="23">
        <f t="shared" si="102"/>
        <v>526</v>
      </c>
      <c r="B529" s="30">
        <f>IF(A529&lt;=Calculator!$B$9,'Growth rate'!B528,0)</f>
        <v>0</v>
      </c>
      <c r="C529" s="30">
        <f t="shared" si="107"/>
        <v>0</v>
      </c>
      <c r="D529" s="31">
        <f t="shared" si="108"/>
        <v>0</v>
      </c>
      <c r="E529" s="31">
        <f t="shared" si="109"/>
        <v>0</v>
      </c>
      <c r="F529" s="31">
        <f t="shared" si="103"/>
        <v>0</v>
      </c>
      <c r="G529" s="24">
        <f t="shared" si="110"/>
        <v>0.5</v>
      </c>
      <c r="H529" s="24">
        <f>VLOOKUP(G529,LAI!$E$132:$F$282,2,FALSE)</f>
        <v>2.6069733117608935</v>
      </c>
      <c r="I529" s="32">
        <f t="shared" si="104"/>
        <v>0</v>
      </c>
      <c r="J529" s="35"/>
      <c r="L529" s="23">
        <v>526</v>
      </c>
      <c r="M529" s="30">
        <f>IF(L529&lt;=Calculator!$F$9,'Growth rate'!J528,0)</f>
        <v>0</v>
      </c>
      <c r="N529" s="30">
        <f t="shared" si="111"/>
        <v>0</v>
      </c>
      <c r="O529" s="31">
        <f t="shared" si="112"/>
        <v>0</v>
      </c>
      <c r="P529" s="31">
        <f t="shared" si="113"/>
        <v>0</v>
      </c>
      <c r="Q529" s="31">
        <f t="shared" si="105"/>
        <v>0</v>
      </c>
      <c r="R529" s="24">
        <f t="shared" si="114"/>
        <v>0.5</v>
      </c>
      <c r="S529" s="24">
        <f>VLOOKUP(R529,LAI!$E$132:$F$282,2,FALSE)</f>
        <v>2.6069733117608935</v>
      </c>
      <c r="T529" s="32">
        <f t="shared" si="106"/>
        <v>0</v>
      </c>
    </row>
    <row r="530" spans="1:20" x14ac:dyDescent="0.35">
      <c r="A530" s="23">
        <f t="shared" si="102"/>
        <v>527</v>
      </c>
      <c r="B530" s="30">
        <f>IF(A530&lt;=Calculator!$B$9,'Growth rate'!B529,0)</f>
        <v>0</v>
      </c>
      <c r="C530" s="30">
        <f t="shared" si="107"/>
        <v>0</v>
      </c>
      <c r="D530" s="31">
        <f t="shared" si="108"/>
        <v>0</v>
      </c>
      <c r="E530" s="31">
        <f t="shared" si="109"/>
        <v>0</v>
      </c>
      <c r="F530" s="31">
        <f t="shared" si="103"/>
        <v>0</v>
      </c>
      <c r="G530" s="24">
        <f t="shared" si="110"/>
        <v>0.5</v>
      </c>
      <c r="H530" s="24">
        <f>VLOOKUP(G530,LAI!$E$132:$F$282,2,FALSE)</f>
        <v>2.6069733117608935</v>
      </c>
      <c r="I530" s="32">
        <f t="shared" si="104"/>
        <v>0</v>
      </c>
      <c r="J530" s="35"/>
      <c r="L530" s="23">
        <v>527</v>
      </c>
      <c r="M530" s="30">
        <f>IF(L530&lt;=Calculator!$F$9,'Growth rate'!J529,0)</f>
        <v>0</v>
      </c>
      <c r="N530" s="30">
        <f t="shared" si="111"/>
        <v>0</v>
      </c>
      <c r="O530" s="31">
        <f t="shared" si="112"/>
        <v>0</v>
      </c>
      <c r="P530" s="31">
        <f t="shared" si="113"/>
        <v>0</v>
      </c>
      <c r="Q530" s="31">
        <f t="shared" si="105"/>
        <v>0</v>
      </c>
      <c r="R530" s="24">
        <f t="shared" si="114"/>
        <v>0.5</v>
      </c>
      <c r="S530" s="24">
        <f>VLOOKUP(R530,LAI!$E$132:$F$282,2,FALSE)</f>
        <v>2.6069733117608935</v>
      </c>
      <c r="T530" s="32">
        <f t="shared" si="106"/>
        <v>0</v>
      </c>
    </row>
    <row r="531" spans="1:20" x14ac:dyDescent="0.35">
      <c r="A531" s="23">
        <f t="shared" si="102"/>
        <v>528</v>
      </c>
      <c r="B531" s="30">
        <f>IF(A531&lt;=Calculator!$B$9,'Growth rate'!B530,0)</f>
        <v>0</v>
      </c>
      <c r="C531" s="30">
        <f t="shared" si="107"/>
        <v>0</v>
      </c>
      <c r="D531" s="31">
        <f t="shared" si="108"/>
        <v>0</v>
      </c>
      <c r="E531" s="31">
        <f t="shared" si="109"/>
        <v>0</v>
      </c>
      <c r="F531" s="31">
        <f t="shared" si="103"/>
        <v>0</v>
      </c>
      <c r="G531" s="24">
        <f t="shared" si="110"/>
        <v>0.5</v>
      </c>
      <c r="H531" s="24">
        <f>VLOOKUP(G531,LAI!$E$132:$F$282,2,FALSE)</f>
        <v>2.6069733117608935</v>
      </c>
      <c r="I531" s="32">
        <f t="shared" si="104"/>
        <v>0</v>
      </c>
      <c r="J531" s="35"/>
      <c r="L531" s="23">
        <v>528</v>
      </c>
      <c r="M531" s="30">
        <f>IF(L531&lt;=Calculator!$F$9,'Growth rate'!J530,0)</f>
        <v>0</v>
      </c>
      <c r="N531" s="30">
        <f t="shared" si="111"/>
        <v>0</v>
      </c>
      <c r="O531" s="31">
        <f t="shared" si="112"/>
        <v>0</v>
      </c>
      <c r="P531" s="31">
        <f t="shared" si="113"/>
        <v>0</v>
      </c>
      <c r="Q531" s="31">
        <f t="shared" si="105"/>
        <v>0</v>
      </c>
      <c r="R531" s="24">
        <f t="shared" si="114"/>
        <v>0.5</v>
      </c>
      <c r="S531" s="24">
        <f>VLOOKUP(R531,LAI!$E$132:$F$282,2,FALSE)</f>
        <v>2.6069733117608935</v>
      </c>
      <c r="T531" s="32">
        <f t="shared" si="106"/>
        <v>0</v>
      </c>
    </row>
    <row r="532" spans="1:20" x14ac:dyDescent="0.35">
      <c r="A532" s="23">
        <f t="shared" si="102"/>
        <v>529</v>
      </c>
      <c r="B532" s="30">
        <f>IF(A532&lt;=Calculator!$B$9,'Growth rate'!B531,0)</f>
        <v>0</v>
      </c>
      <c r="C532" s="30">
        <f t="shared" si="107"/>
        <v>0</v>
      </c>
      <c r="D532" s="31">
        <f t="shared" si="108"/>
        <v>0</v>
      </c>
      <c r="E532" s="31">
        <f t="shared" si="109"/>
        <v>0</v>
      </c>
      <c r="F532" s="31">
        <f t="shared" si="103"/>
        <v>0</v>
      </c>
      <c r="G532" s="24">
        <f t="shared" si="110"/>
        <v>0.5</v>
      </c>
      <c r="H532" s="24">
        <f>VLOOKUP(G532,LAI!$E$132:$F$282,2,FALSE)</f>
        <v>2.6069733117608935</v>
      </c>
      <c r="I532" s="32">
        <f t="shared" si="104"/>
        <v>0</v>
      </c>
      <c r="J532" s="35"/>
      <c r="L532" s="23">
        <v>529</v>
      </c>
      <c r="M532" s="30">
        <f>IF(L532&lt;=Calculator!$F$9,'Growth rate'!J531,0)</f>
        <v>0</v>
      </c>
      <c r="N532" s="30">
        <f t="shared" si="111"/>
        <v>0</v>
      </c>
      <c r="O532" s="31">
        <f t="shared" si="112"/>
        <v>0</v>
      </c>
      <c r="P532" s="31">
        <f t="shared" si="113"/>
        <v>0</v>
      </c>
      <c r="Q532" s="31">
        <f t="shared" si="105"/>
        <v>0</v>
      </c>
      <c r="R532" s="24">
        <f t="shared" si="114"/>
        <v>0.5</v>
      </c>
      <c r="S532" s="24">
        <f>VLOOKUP(R532,LAI!$E$132:$F$282,2,FALSE)</f>
        <v>2.6069733117608935</v>
      </c>
      <c r="T532" s="32">
        <f t="shared" si="106"/>
        <v>0</v>
      </c>
    </row>
    <row r="533" spans="1:20" x14ac:dyDescent="0.35">
      <c r="A533" s="23">
        <f t="shared" si="102"/>
        <v>530</v>
      </c>
      <c r="B533" s="30">
        <f>IF(A533&lt;=Calculator!$B$9,'Growth rate'!B532,0)</f>
        <v>0</v>
      </c>
      <c r="C533" s="30">
        <f t="shared" si="107"/>
        <v>0</v>
      </c>
      <c r="D533" s="31">
        <f t="shared" si="108"/>
        <v>0</v>
      </c>
      <c r="E533" s="31">
        <f t="shared" si="109"/>
        <v>0</v>
      </c>
      <c r="F533" s="31">
        <f t="shared" si="103"/>
        <v>0</v>
      </c>
      <c r="G533" s="24">
        <f t="shared" si="110"/>
        <v>0.5</v>
      </c>
      <c r="H533" s="24">
        <f>VLOOKUP(G533,LAI!$E$132:$F$282,2,FALSE)</f>
        <v>2.6069733117608935</v>
      </c>
      <c r="I533" s="32">
        <f t="shared" si="104"/>
        <v>0</v>
      </c>
      <c r="J533" s="35"/>
      <c r="L533" s="23">
        <v>530</v>
      </c>
      <c r="M533" s="30">
        <f>IF(L533&lt;=Calculator!$F$9,'Growth rate'!J532,0)</f>
        <v>0</v>
      </c>
      <c r="N533" s="30">
        <f t="shared" si="111"/>
        <v>0</v>
      </c>
      <c r="O533" s="31">
        <f t="shared" si="112"/>
        <v>0</v>
      </c>
      <c r="P533" s="31">
        <f t="shared" si="113"/>
        <v>0</v>
      </c>
      <c r="Q533" s="31">
        <f t="shared" si="105"/>
        <v>0</v>
      </c>
      <c r="R533" s="24">
        <f t="shared" si="114"/>
        <v>0.5</v>
      </c>
      <c r="S533" s="24">
        <f>VLOOKUP(R533,LAI!$E$132:$F$282,2,FALSE)</f>
        <v>2.6069733117608935</v>
      </c>
      <c r="T533" s="32">
        <f t="shared" si="106"/>
        <v>0</v>
      </c>
    </row>
    <row r="534" spans="1:20" x14ac:dyDescent="0.35">
      <c r="A534" s="23">
        <f t="shared" si="102"/>
        <v>531</v>
      </c>
      <c r="B534" s="30">
        <f>IF(A534&lt;=Calculator!$B$9,'Growth rate'!B533,0)</f>
        <v>0</v>
      </c>
      <c r="C534" s="30">
        <f t="shared" si="107"/>
        <v>0</v>
      </c>
      <c r="D534" s="31">
        <f t="shared" si="108"/>
        <v>0</v>
      </c>
      <c r="E534" s="31">
        <f t="shared" si="109"/>
        <v>0</v>
      </c>
      <c r="F534" s="31">
        <f t="shared" si="103"/>
        <v>0</v>
      </c>
      <c r="G534" s="24">
        <f t="shared" si="110"/>
        <v>0.5</v>
      </c>
      <c r="H534" s="24">
        <f>VLOOKUP(G534,LAI!$E$132:$F$282,2,FALSE)</f>
        <v>2.6069733117608935</v>
      </c>
      <c r="I534" s="32">
        <f t="shared" si="104"/>
        <v>0</v>
      </c>
      <c r="J534" s="35"/>
      <c r="L534" s="23">
        <v>531</v>
      </c>
      <c r="M534" s="30">
        <f>IF(L534&lt;=Calculator!$F$9,'Growth rate'!J533,0)</f>
        <v>0</v>
      </c>
      <c r="N534" s="30">
        <f t="shared" si="111"/>
        <v>0</v>
      </c>
      <c r="O534" s="31">
        <f t="shared" si="112"/>
        <v>0</v>
      </c>
      <c r="P534" s="31">
        <f t="shared" si="113"/>
        <v>0</v>
      </c>
      <c r="Q534" s="31">
        <f t="shared" si="105"/>
        <v>0</v>
      </c>
      <c r="R534" s="24">
        <f t="shared" si="114"/>
        <v>0.5</v>
      </c>
      <c r="S534" s="24">
        <f>VLOOKUP(R534,LAI!$E$132:$F$282,2,FALSE)</f>
        <v>2.6069733117608935</v>
      </c>
      <c r="T534" s="32">
        <f t="shared" si="106"/>
        <v>0</v>
      </c>
    </row>
    <row r="535" spans="1:20" x14ac:dyDescent="0.35">
      <c r="A535" s="23">
        <f t="shared" si="102"/>
        <v>532</v>
      </c>
      <c r="B535" s="30">
        <f>IF(A535&lt;=Calculator!$B$9,'Growth rate'!B534,0)</f>
        <v>0</v>
      </c>
      <c r="C535" s="30">
        <f t="shared" si="107"/>
        <v>0</v>
      </c>
      <c r="D535" s="31">
        <f t="shared" si="108"/>
        <v>0</v>
      </c>
      <c r="E535" s="31">
        <f t="shared" si="109"/>
        <v>0</v>
      </c>
      <c r="F535" s="31">
        <f t="shared" si="103"/>
        <v>0</v>
      </c>
      <c r="G535" s="24">
        <f t="shared" si="110"/>
        <v>0.5</v>
      </c>
      <c r="H535" s="24">
        <f>VLOOKUP(G535,LAI!$E$132:$F$282,2,FALSE)</f>
        <v>2.6069733117608935</v>
      </c>
      <c r="I535" s="32">
        <f t="shared" si="104"/>
        <v>0</v>
      </c>
      <c r="J535" s="35"/>
      <c r="L535" s="23">
        <v>532</v>
      </c>
      <c r="M535" s="30">
        <f>IF(L535&lt;=Calculator!$F$9,'Growth rate'!J534,0)</f>
        <v>0</v>
      </c>
      <c r="N535" s="30">
        <f t="shared" si="111"/>
        <v>0</v>
      </c>
      <c r="O535" s="31">
        <f t="shared" si="112"/>
        <v>0</v>
      </c>
      <c r="P535" s="31">
        <f t="shared" si="113"/>
        <v>0</v>
      </c>
      <c r="Q535" s="31">
        <f t="shared" si="105"/>
        <v>0</v>
      </c>
      <c r="R535" s="24">
        <f t="shared" si="114"/>
        <v>0.5</v>
      </c>
      <c r="S535" s="24">
        <f>VLOOKUP(R535,LAI!$E$132:$F$282,2,FALSE)</f>
        <v>2.6069733117608935</v>
      </c>
      <c r="T535" s="32">
        <f t="shared" si="106"/>
        <v>0</v>
      </c>
    </row>
    <row r="536" spans="1:20" x14ac:dyDescent="0.35">
      <c r="A536" s="23">
        <f t="shared" si="102"/>
        <v>533</v>
      </c>
      <c r="B536" s="30">
        <f>IF(A536&lt;=Calculator!$B$9,'Growth rate'!B535,0)</f>
        <v>0</v>
      </c>
      <c r="C536" s="30">
        <f t="shared" si="107"/>
        <v>0</v>
      </c>
      <c r="D536" s="31">
        <f t="shared" si="108"/>
        <v>0</v>
      </c>
      <c r="E536" s="31">
        <f t="shared" si="109"/>
        <v>0</v>
      </c>
      <c r="F536" s="31">
        <f t="shared" si="103"/>
        <v>0</v>
      </c>
      <c r="G536" s="24">
        <f t="shared" si="110"/>
        <v>0.5</v>
      </c>
      <c r="H536" s="24">
        <f>VLOOKUP(G536,LAI!$E$132:$F$282,2,FALSE)</f>
        <v>2.6069733117608935</v>
      </c>
      <c r="I536" s="32">
        <f t="shared" si="104"/>
        <v>0</v>
      </c>
      <c r="J536" s="35"/>
      <c r="L536" s="23">
        <v>533</v>
      </c>
      <c r="M536" s="30">
        <f>IF(L536&lt;=Calculator!$F$9,'Growth rate'!J535,0)</f>
        <v>0</v>
      </c>
      <c r="N536" s="30">
        <f t="shared" si="111"/>
        <v>0</v>
      </c>
      <c r="O536" s="31">
        <f t="shared" si="112"/>
        <v>0</v>
      </c>
      <c r="P536" s="31">
        <f t="shared" si="113"/>
        <v>0</v>
      </c>
      <c r="Q536" s="31">
        <f t="shared" si="105"/>
        <v>0</v>
      </c>
      <c r="R536" s="24">
        <f t="shared" si="114"/>
        <v>0.5</v>
      </c>
      <c r="S536" s="24">
        <f>VLOOKUP(R536,LAI!$E$132:$F$282,2,FALSE)</f>
        <v>2.6069733117608935</v>
      </c>
      <c r="T536" s="32">
        <f t="shared" si="106"/>
        <v>0</v>
      </c>
    </row>
    <row r="537" spans="1:20" x14ac:dyDescent="0.35">
      <c r="A537" s="23">
        <f t="shared" si="102"/>
        <v>534</v>
      </c>
      <c r="B537" s="30">
        <f>IF(A537&lt;=Calculator!$B$9,'Growth rate'!B536,0)</f>
        <v>0</v>
      </c>
      <c r="C537" s="30">
        <f t="shared" si="107"/>
        <v>0</v>
      </c>
      <c r="D537" s="31">
        <f t="shared" si="108"/>
        <v>0</v>
      </c>
      <c r="E537" s="31">
        <f t="shared" si="109"/>
        <v>0</v>
      </c>
      <c r="F537" s="31">
        <f t="shared" si="103"/>
        <v>0</v>
      </c>
      <c r="G537" s="24">
        <f t="shared" si="110"/>
        <v>0.5</v>
      </c>
      <c r="H537" s="24">
        <f>VLOOKUP(G537,LAI!$E$132:$F$282,2,FALSE)</f>
        <v>2.6069733117608935</v>
      </c>
      <c r="I537" s="32">
        <f t="shared" si="104"/>
        <v>0</v>
      </c>
      <c r="J537" s="35"/>
      <c r="L537" s="23">
        <v>534</v>
      </c>
      <c r="M537" s="30">
        <f>IF(L537&lt;=Calculator!$F$9,'Growth rate'!J536,0)</f>
        <v>0</v>
      </c>
      <c r="N537" s="30">
        <f t="shared" si="111"/>
        <v>0</v>
      </c>
      <c r="O537" s="31">
        <f t="shared" si="112"/>
        <v>0</v>
      </c>
      <c r="P537" s="31">
        <f t="shared" si="113"/>
        <v>0</v>
      </c>
      <c r="Q537" s="31">
        <f t="shared" si="105"/>
        <v>0</v>
      </c>
      <c r="R537" s="24">
        <f t="shared" si="114"/>
        <v>0.5</v>
      </c>
      <c r="S537" s="24">
        <f>VLOOKUP(R537,LAI!$E$132:$F$282,2,FALSE)</f>
        <v>2.6069733117608935</v>
      </c>
      <c r="T537" s="32">
        <f t="shared" si="106"/>
        <v>0</v>
      </c>
    </row>
    <row r="538" spans="1:20" x14ac:dyDescent="0.35">
      <c r="A538" s="23">
        <f t="shared" si="102"/>
        <v>535</v>
      </c>
      <c r="B538" s="30">
        <f>IF(A538&lt;=Calculator!$B$9,'Growth rate'!B537,0)</f>
        <v>0</v>
      </c>
      <c r="C538" s="30">
        <f t="shared" si="107"/>
        <v>0</v>
      </c>
      <c r="D538" s="31">
        <f t="shared" si="108"/>
        <v>0</v>
      </c>
      <c r="E538" s="31">
        <f t="shared" si="109"/>
        <v>0</v>
      </c>
      <c r="F538" s="31">
        <f t="shared" si="103"/>
        <v>0</v>
      </c>
      <c r="G538" s="24">
        <f t="shared" si="110"/>
        <v>0.5</v>
      </c>
      <c r="H538" s="24">
        <f>VLOOKUP(G538,LAI!$E$132:$F$282,2,FALSE)</f>
        <v>2.6069733117608935</v>
      </c>
      <c r="I538" s="32">
        <f t="shared" si="104"/>
        <v>0</v>
      </c>
      <c r="J538" s="35"/>
      <c r="L538" s="23">
        <v>535</v>
      </c>
      <c r="M538" s="30">
        <f>IF(L538&lt;=Calculator!$F$9,'Growth rate'!J537,0)</f>
        <v>0</v>
      </c>
      <c r="N538" s="30">
        <f t="shared" si="111"/>
        <v>0</v>
      </c>
      <c r="O538" s="31">
        <f t="shared" si="112"/>
        <v>0</v>
      </c>
      <c r="P538" s="31">
        <f t="shared" si="113"/>
        <v>0</v>
      </c>
      <c r="Q538" s="31">
        <f t="shared" si="105"/>
        <v>0</v>
      </c>
      <c r="R538" s="24">
        <f t="shared" si="114"/>
        <v>0.5</v>
      </c>
      <c r="S538" s="24">
        <f>VLOOKUP(R538,LAI!$E$132:$F$282,2,FALSE)</f>
        <v>2.6069733117608935</v>
      </c>
      <c r="T538" s="32">
        <f t="shared" si="106"/>
        <v>0</v>
      </c>
    </row>
    <row r="539" spans="1:20" x14ac:dyDescent="0.35">
      <c r="A539" s="23">
        <f t="shared" si="102"/>
        <v>536</v>
      </c>
      <c r="B539" s="30">
        <f>IF(A539&lt;=Calculator!$B$9,'Growth rate'!B538,0)</f>
        <v>0</v>
      </c>
      <c r="C539" s="30">
        <f t="shared" si="107"/>
        <v>0</v>
      </c>
      <c r="D539" s="31">
        <f t="shared" si="108"/>
        <v>0</v>
      </c>
      <c r="E539" s="31">
        <f t="shared" si="109"/>
        <v>0</v>
      </c>
      <c r="F539" s="31">
        <f t="shared" si="103"/>
        <v>0</v>
      </c>
      <c r="G539" s="24">
        <f t="shared" si="110"/>
        <v>0.5</v>
      </c>
      <c r="H539" s="24">
        <f>VLOOKUP(G539,LAI!$E$132:$F$282,2,FALSE)</f>
        <v>2.6069733117608935</v>
      </c>
      <c r="I539" s="32">
        <f t="shared" si="104"/>
        <v>0</v>
      </c>
      <c r="J539" s="35"/>
      <c r="L539" s="23">
        <v>536</v>
      </c>
      <c r="M539" s="30">
        <f>IF(L539&lt;=Calculator!$F$9,'Growth rate'!J538,0)</f>
        <v>0</v>
      </c>
      <c r="N539" s="30">
        <f t="shared" si="111"/>
        <v>0</v>
      </c>
      <c r="O539" s="31">
        <f t="shared" si="112"/>
        <v>0</v>
      </c>
      <c r="P539" s="31">
        <f t="shared" si="113"/>
        <v>0</v>
      </c>
      <c r="Q539" s="31">
        <f t="shared" si="105"/>
        <v>0</v>
      </c>
      <c r="R539" s="24">
        <f t="shared" si="114"/>
        <v>0.5</v>
      </c>
      <c r="S539" s="24">
        <f>VLOOKUP(R539,LAI!$E$132:$F$282,2,FALSE)</f>
        <v>2.6069733117608935</v>
      </c>
      <c r="T539" s="32">
        <f t="shared" si="106"/>
        <v>0</v>
      </c>
    </row>
    <row r="540" spans="1:20" x14ac:dyDescent="0.35">
      <c r="A540" s="23">
        <f t="shared" si="102"/>
        <v>537</v>
      </c>
      <c r="B540" s="30">
        <f>IF(A540&lt;=Calculator!$B$9,'Growth rate'!B539,0)</f>
        <v>0</v>
      </c>
      <c r="C540" s="30">
        <f t="shared" si="107"/>
        <v>0</v>
      </c>
      <c r="D540" s="31">
        <f t="shared" si="108"/>
        <v>0</v>
      </c>
      <c r="E540" s="31">
        <f t="shared" si="109"/>
        <v>0</v>
      </c>
      <c r="F540" s="31">
        <f t="shared" si="103"/>
        <v>0</v>
      </c>
      <c r="G540" s="24">
        <f t="shared" si="110"/>
        <v>0.5</v>
      </c>
      <c r="H540" s="24">
        <f>VLOOKUP(G540,LAI!$E$132:$F$282,2,FALSE)</f>
        <v>2.6069733117608935</v>
      </c>
      <c r="I540" s="32">
        <f t="shared" si="104"/>
        <v>0</v>
      </c>
      <c r="J540" s="35"/>
      <c r="L540" s="23">
        <v>537</v>
      </c>
      <c r="M540" s="30">
        <f>IF(L540&lt;=Calculator!$F$9,'Growth rate'!J539,0)</f>
        <v>0</v>
      </c>
      <c r="N540" s="30">
        <f t="shared" si="111"/>
        <v>0</v>
      </c>
      <c r="O540" s="31">
        <f t="shared" si="112"/>
        <v>0</v>
      </c>
      <c r="P540" s="31">
        <f t="shared" si="113"/>
        <v>0</v>
      </c>
      <c r="Q540" s="31">
        <f t="shared" si="105"/>
        <v>0</v>
      </c>
      <c r="R540" s="24">
        <f t="shared" si="114"/>
        <v>0.5</v>
      </c>
      <c r="S540" s="24">
        <f>VLOOKUP(R540,LAI!$E$132:$F$282,2,FALSE)</f>
        <v>2.6069733117608935</v>
      </c>
      <c r="T540" s="32">
        <f t="shared" si="106"/>
        <v>0</v>
      </c>
    </row>
    <row r="541" spans="1:20" x14ac:dyDescent="0.35">
      <c r="A541" s="23">
        <f t="shared" si="102"/>
        <v>538</v>
      </c>
      <c r="B541" s="30">
        <f>IF(A541&lt;=Calculator!$B$9,'Growth rate'!B540,0)</f>
        <v>0</v>
      </c>
      <c r="C541" s="30">
        <f t="shared" si="107"/>
        <v>0</v>
      </c>
      <c r="D541" s="31">
        <f t="shared" si="108"/>
        <v>0</v>
      </c>
      <c r="E541" s="31">
        <f t="shared" si="109"/>
        <v>0</v>
      </c>
      <c r="F541" s="31">
        <f t="shared" si="103"/>
        <v>0</v>
      </c>
      <c r="G541" s="24">
        <f t="shared" si="110"/>
        <v>0.5</v>
      </c>
      <c r="H541" s="24">
        <f>VLOOKUP(G541,LAI!$E$132:$F$282,2,FALSE)</f>
        <v>2.6069733117608935</v>
      </c>
      <c r="I541" s="32">
        <f t="shared" si="104"/>
        <v>0</v>
      </c>
      <c r="J541" s="35"/>
      <c r="L541" s="23">
        <v>538</v>
      </c>
      <c r="M541" s="30">
        <f>IF(L541&lt;=Calculator!$F$9,'Growth rate'!J540,0)</f>
        <v>0</v>
      </c>
      <c r="N541" s="30">
        <f t="shared" si="111"/>
        <v>0</v>
      </c>
      <c r="O541" s="31">
        <f t="shared" si="112"/>
        <v>0</v>
      </c>
      <c r="P541" s="31">
        <f t="shared" si="113"/>
        <v>0</v>
      </c>
      <c r="Q541" s="31">
        <f t="shared" si="105"/>
        <v>0</v>
      </c>
      <c r="R541" s="24">
        <f t="shared" si="114"/>
        <v>0.5</v>
      </c>
      <c r="S541" s="24">
        <f>VLOOKUP(R541,LAI!$E$132:$F$282,2,FALSE)</f>
        <v>2.6069733117608935</v>
      </c>
      <c r="T541" s="32">
        <f t="shared" si="106"/>
        <v>0</v>
      </c>
    </row>
    <row r="542" spans="1:20" x14ac:dyDescent="0.35">
      <c r="A542" s="23">
        <f t="shared" si="102"/>
        <v>539</v>
      </c>
      <c r="B542" s="30">
        <f>IF(A542&lt;=Calculator!$B$9,'Growth rate'!B541,0)</f>
        <v>0</v>
      </c>
      <c r="C542" s="30">
        <f t="shared" si="107"/>
        <v>0</v>
      </c>
      <c r="D542" s="31">
        <f t="shared" si="108"/>
        <v>0</v>
      </c>
      <c r="E542" s="31">
        <f t="shared" si="109"/>
        <v>0</v>
      </c>
      <c r="F542" s="31">
        <f t="shared" si="103"/>
        <v>0</v>
      </c>
      <c r="G542" s="24">
        <f t="shared" si="110"/>
        <v>0.5</v>
      </c>
      <c r="H542" s="24">
        <f>VLOOKUP(G542,LAI!$E$132:$F$282,2,FALSE)</f>
        <v>2.6069733117608935</v>
      </c>
      <c r="I542" s="32">
        <f t="shared" si="104"/>
        <v>0</v>
      </c>
      <c r="J542" s="35"/>
      <c r="L542" s="23">
        <v>539</v>
      </c>
      <c r="M542" s="30">
        <f>IF(L542&lt;=Calculator!$F$9,'Growth rate'!J541,0)</f>
        <v>0</v>
      </c>
      <c r="N542" s="30">
        <f t="shared" si="111"/>
        <v>0</v>
      </c>
      <c r="O542" s="31">
        <f t="shared" si="112"/>
        <v>0</v>
      </c>
      <c r="P542" s="31">
        <f t="shared" si="113"/>
        <v>0</v>
      </c>
      <c r="Q542" s="31">
        <f t="shared" si="105"/>
        <v>0</v>
      </c>
      <c r="R542" s="24">
        <f t="shared" si="114"/>
        <v>0.5</v>
      </c>
      <c r="S542" s="24">
        <f>VLOOKUP(R542,LAI!$E$132:$F$282,2,FALSE)</f>
        <v>2.6069733117608935</v>
      </c>
      <c r="T542" s="32">
        <f t="shared" si="106"/>
        <v>0</v>
      </c>
    </row>
    <row r="543" spans="1:20" x14ac:dyDescent="0.35">
      <c r="A543" s="23">
        <f t="shared" si="102"/>
        <v>540</v>
      </c>
      <c r="B543" s="30">
        <f>IF(A543&lt;=Calculator!$B$9,'Growth rate'!B542,0)</f>
        <v>0</v>
      </c>
      <c r="C543" s="30">
        <f t="shared" si="107"/>
        <v>0</v>
      </c>
      <c r="D543" s="31">
        <f t="shared" si="108"/>
        <v>0</v>
      </c>
      <c r="E543" s="31">
        <f t="shared" si="109"/>
        <v>0</v>
      </c>
      <c r="F543" s="31">
        <f t="shared" si="103"/>
        <v>0</v>
      </c>
      <c r="G543" s="24">
        <f t="shared" si="110"/>
        <v>0.5</v>
      </c>
      <c r="H543" s="24">
        <f>VLOOKUP(G543,LAI!$E$132:$F$282,2,FALSE)</f>
        <v>2.6069733117608935</v>
      </c>
      <c r="I543" s="32">
        <f t="shared" si="104"/>
        <v>0</v>
      </c>
      <c r="J543" s="35"/>
      <c r="L543" s="23">
        <v>540</v>
      </c>
      <c r="M543" s="30">
        <f>IF(L543&lt;=Calculator!$F$9,'Growth rate'!J542,0)</f>
        <v>0</v>
      </c>
      <c r="N543" s="30">
        <f t="shared" si="111"/>
        <v>0</v>
      </c>
      <c r="O543" s="31">
        <f t="shared" si="112"/>
        <v>0</v>
      </c>
      <c r="P543" s="31">
        <f t="shared" si="113"/>
        <v>0</v>
      </c>
      <c r="Q543" s="31">
        <f t="shared" si="105"/>
        <v>0</v>
      </c>
      <c r="R543" s="24">
        <f t="shared" si="114"/>
        <v>0.5</v>
      </c>
      <c r="S543" s="24">
        <f>VLOOKUP(R543,LAI!$E$132:$F$282,2,FALSE)</f>
        <v>2.6069733117608935</v>
      </c>
      <c r="T543" s="32">
        <f t="shared" si="106"/>
        <v>0</v>
      </c>
    </row>
    <row r="544" spans="1:20" x14ac:dyDescent="0.35">
      <c r="A544" s="23">
        <f t="shared" si="102"/>
        <v>541</v>
      </c>
      <c r="B544" s="30">
        <f>IF(A544&lt;=Calculator!$B$9,'Growth rate'!B543,0)</f>
        <v>0</v>
      </c>
      <c r="C544" s="30">
        <f t="shared" si="107"/>
        <v>0</v>
      </c>
      <c r="D544" s="31">
        <f t="shared" si="108"/>
        <v>0</v>
      </c>
      <c r="E544" s="31">
        <f t="shared" si="109"/>
        <v>0</v>
      </c>
      <c r="F544" s="31">
        <f t="shared" si="103"/>
        <v>0</v>
      </c>
      <c r="G544" s="24">
        <f t="shared" si="110"/>
        <v>0.5</v>
      </c>
      <c r="H544" s="24">
        <f>VLOOKUP(G544,LAI!$E$132:$F$282,2,FALSE)</f>
        <v>2.6069733117608935</v>
      </c>
      <c r="I544" s="32">
        <f t="shared" si="104"/>
        <v>0</v>
      </c>
      <c r="J544" s="35"/>
      <c r="L544" s="23">
        <v>541</v>
      </c>
      <c r="M544" s="30">
        <f>IF(L544&lt;=Calculator!$F$9,'Growth rate'!J543,0)</f>
        <v>0</v>
      </c>
      <c r="N544" s="30">
        <f t="shared" si="111"/>
        <v>0</v>
      </c>
      <c r="O544" s="31">
        <f t="shared" si="112"/>
        <v>0</v>
      </c>
      <c r="P544" s="31">
        <f t="shared" si="113"/>
        <v>0</v>
      </c>
      <c r="Q544" s="31">
        <f t="shared" si="105"/>
        <v>0</v>
      </c>
      <c r="R544" s="24">
        <f t="shared" si="114"/>
        <v>0.5</v>
      </c>
      <c r="S544" s="24">
        <f>VLOOKUP(R544,LAI!$E$132:$F$282,2,FALSE)</f>
        <v>2.6069733117608935</v>
      </c>
      <c r="T544" s="32">
        <f t="shared" si="106"/>
        <v>0</v>
      </c>
    </row>
    <row r="545" spans="1:20" x14ac:dyDescent="0.35">
      <c r="A545" s="23">
        <f t="shared" si="102"/>
        <v>542</v>
      </c>
      <c r="B545" s="30">
        <f>IF(A545&lt;=Calculator!$B$9,'Growth rate'!B544,0)</f>
        <v>0</v>
      </c>
      <c r="C545" s="30">
        <f t="shared" si="107"/>
        <v>0</v>
      </c>
      <c r="D545" s="31">
        <f t="shared" si="108"/>
        <v>0</v>
      </c>
      <c r="E545" s="31">
        <f t="shared" si="109"/>
        <v>0</v>
      </c>
      <c r="F545" s="31">
        <f t="shared" si="103"/>
        <v>0</v>
      </c>
      <c r="G545" s="24">
        <f t="shared" si="110"/>
        <v>0.5</v>
      </c>
      <c r="H545" s="24">
        <f>VLOOKUP(G545,LAI!$E$132:$F$282,2,FALSE)</f>
        <v>2.6069733117608935</v>
      </c>
      <c r="I545" s="32">
        <f t="shared" si="104"/>
        <v>0</v>
      </c>
      <c r="J545" s="35"/>
      <c r="L545" s="23">
        <v>542</v>
      </c>
      <c r="M545" s="30">
        <f>IF(L545&lt;=Calculator!$F$9,'Growth rate'!J544,0)</f>
        <v>0</v>
      </c>
      <c r="N545" s="30">
        <f t="shared" si="111"/>
        <v>0</v>
      </c>
      <c r="O545" s="31">
        <f t="shared" si="112"/>
        <v>0</v>
      </c>
      <c r="P545" s="31">
        <f t="shared" si="113"/>
        <v>0</v>
      </c>
      <c r="Q545" s="31">
        <f t="shared" si="105"/>
        <v>0</v>
      </c>
      <c r="R545" s="24">
        <f t="shared" si="114"/>
        <v>0.5</v>
      </c>
      <c r="S545" s="24">
        <f>VLOOKUP(R545,LAI!$E$132:$F$282,2,FALSE)</f>
        <v>2.6069733117608935</v>
      </c>
      <c r="T545" s="32">
        <f t="shared" si="106"/>
        <v>0</v>
      </c>
    </row>
    <row r="546" spans="1:20" x14ac:dyDescent="0.35">
      <c r="A546" s="23">
        <f t="shared" si="102"/>
        <v>543</v>
      </c>
      <c r="B546" s="30">
        <f>IF(A546&lt;=Calculator!$B$9,'Growth rate'!B545,0)</f>
        <v>0</v>
      </c>
      <c r="C546" s="30">
        <f t="shared" si="107"/>
        <v>0</v>
      </c>
      <c r="D546" s="31">
        <f t="shared" si="108"/>
        <v>0</v>
      </c>
      <c r="E546" s="31">
        <f t="shared" si="109"/>
        <v>0</v>
      </c>
      <c r="F546" s="31">
        <f t="shared" si="103"/>
        <v>0</v>
      </c>
      <c r="G546" s="24">
        <f t="shared" si="110"/>
        <v>0.5</v>
      </c>
      <c r="H546" s="24">
        <f>VLOOKUP(G546,LAI!$E$132:$F$282,2,FALSE)</f>
        <v>2.6069733117608935</v>
      </c>
      <c r="I546" s="32">
        <f t="shared" si="104"/>
        <v>0</v>
      </c>
      <c r="J546" s="35"/>
      <c r="L546" s="23">
        <v>543</v>
      </c>
      <c r="M546" s="30">
        <f>IF(L546&lt;=Calculator!$F$9,'Growth rate'!J545,0)</f>
        <v>0</v>
      </c>
      <c r="N546" s="30">
        <f t="shared" si="111"/>
        <v>0</v>
      </c>
      <c r="O546" s="31">
        <f t="shared" si="112"/>
        <v>0</v>
      </c>
      <c r="P546" s="31">
        <f t="shared" si="113"/>
        <v>0</v>
      </c>
      <c r="Q546" s="31">
        <f t="shared" si="105"/>
        <v>0</v>
      </c>
      <c r="R546" s="24">
        <f t="shared" si="114"/>
        <v>0.5</v>
      </c>
      <c r="S546" s="24">
        <f>VLOOKUP(R546,LAI!$E$132:$F$282,2,FALSE)</f>
        <v>2.6069733117608935</v>
      </c>
      <c r="T546" s="32">
        <f t="shared" si="106"/>
        <v>0</v>
      </c>
    </row>
    <row r="547" spans="1:20" x14ac:dyDescent="0.35">
      <c r="A547" s="23">
        <f t="shared" si="102"/>
        <v>544</v>
      </c>
      <c r="B547" s="30">
        <f>IF(A547&lt;=Calculator!$B$9,'Growth rate'!B546,0)</f>
        <v>0</v>
      </c>
      <c r="C547" s="30">
        <f t="shared" si="107"/>
        <v>0</v>
      </c>
      <c r="D547" s="31">
        <f t="shared" si="108"/>
        <v>0</v>
      </c>
      <c r="E547" s="31">
        <f t="shared" si="109"/>
        <v>0</v>
      </c>
      <c r="F547" s="31">
        <f t="shared" si="103"/>
        <v>0</v>
      </c>
      <c r="G547" s="24">
        <f t="shared" si="110"/>
        <v>0.5</v>
      </c>
      <c r="H547" s="24">
        <f>VLOOKUP(G547,LAI!$E$132:$F$282,2,FALSE)</f>
        <v>2.6069733117608935</v>
      </c>
      <c r="I547" s="32">
        <f t="shared" si="104"/>
        <v>0</v>
      </c>
      <c r="J547" s="35"/>
      <c r="L547" s="23">
        <v>544</v>
      </c>
      <c r="M547" s="30">
        <f>IF(L547&lt;=Calculator!$F$9,'Growth rate'!J546,0)</f>
        <v>0</v>
      </c>
      <c r="N547" s="30">
        <f t="shared" si="111"/>
        <v>0</v>
      </c>
      <c r="O547" s="31">
        <f t="shared" si="112"/>
        <v>0</v>
      </c>
      <c r="P547" s="31">
        <f t="shared" si="113"/>
        <v>0</v>
      </c>
      <c r="Q547" s="31">
        <f t="shared" si="105"/>
        <v>0</v>
      </c>
      <c r="R547" s="24">
        <f t="shared" si="114"/>
        <v>0.5</v>
      </c>
      <c r="S547" s="24">
        <f>VLOOKUP(R547,LAI!$E$132:$F$282,2,FALSE)</f>
        <v>2.6069733117608935</v>
      </c>
      <c r="T547" s="32">
        <f t="shared" si="106"/>
        <v>0</v>
      </c>
    </row>
    <row r="548" spans="1:20" x14ac:dyDescent="0.35">
      <c r="A548" s="23">
        <f t="shared" si="102"/>
        <v>545</v>
      </c>
      <c r="B548" s="30">
        <f>IF(A548&lt;=Calculator!$B$9,'Growth rate'!B547,0)</f>
        <v>0</v>
      </c>
      <c r="C548" s="30">
        <f t="shared" si="107"/>
        <v>0</v>
      </c>
      <c r="D548" s="31">
        <f t="shared" si="108"/>
        <v>0</v>
      </c>
      <c r="E548" s="31">
        <f t="shared" si="109"/>
        <v>0</v>
      </c>
      <c r="F548" s="31">
        <f t="shared" si="103"/>
        <v>0</v>
      </c>
      <c r="G548" s="24">
        <f t="shared" si="110"/>
        <v>0.5</v>
      </c>
      <c r="H548" s="24">
        <f>VLOOKUP(G548,LAI!$E$132:$F$282,2,FALSE)</f>
        <v>2.6069733117608935</v>
      </c>
      <c r="I548" s="32">
        <f t="shared" si="104"/>
        <v>0</v>
      </c>
      <c r="J548" s="35"/>
      <c r="L548" s="23">
        <v>545</v>
      </c>
      <c r="M548" s="30">
        <f>IF(L548&lt;=Calculator!$F$9,'Growth rate'!J547,0)</f>
        <v>0</v>
      </c>
      <c r="N548" s="30">
        <f t="shared" si="111"/>
        <v>0</v>
      </c>
      <c r="O548" s="31">
        <f t="shared" si="112"/>
        <v>0</v>
      </c>
      <c r="P548" s="31">
        <f t="shared" si="113"/>
        <v>0</v>
      </c>
      <c r="Q548" s="31">
        <f t="shared" si="105"/>
        <v>0</v>
      </c>
      <c r="R548" s="24">
        <f t="shared" si="114"/>
        <v>0.5</v>
      </c>
      <c r="S548" s="24">
        <f>VLOOKUP(R548,LAI!$E$132:$F$282,2,FALSE)</f>
        <v>2.6069733117608935</v>
      </c>
      <c r="T548" s="32">
        <f t="shared" si="106"/>
        <v>0</v>
      </c>
    </row>
    <row r="549" spans="1:20" x14ac:dyDescent="0.35">
      <c r="A549" s="23">
        <f t="shared" si="102"/>
        <v>546</v>
      </c>
      <c r="B549" s="30">
        <f>IF(A549&lt;=Calculator!$B$9,'Growth rate'!B548,0)</f>
        <v>0</v>
      </c>
      <c r="C549" s="30">
        <f t="shared" si="107"/>
        <v>0</v>
      </c>
      <c r="D549" s="31">
        <f t="shared" si="108"/>
        <v>0</v>
      </c>
      <c r="E549" s="31">
        <f t="shared" si="109"/>
        <v>0</v>
      </c>
      <c r="F549" s="31">
        <f t="shared" si="103"/>
        <v>0</v>
      </c>
      <c r="G549" s="24">
        <f t="shared" si="110"/>
        <v>0.5</v>
      </c>
      <c r="H549" s="24">
        <f>VLOOKUP(G549,LAI!$E$132:$F$282,2,FALSE)</f>
        <v>2.6069733117608935</v>
      </c>
      <c r="I549" s="32">
        <f t="shared" si="104"/>
        <v>0</v>
      </c>
      <c r="J549" s="35"/>
      <c r="L549" s="23">
        <v>546</v>
      </c>
      <c r="M549" s="30">
        <f>IF(L549&lt;=Calculator!$F$9,'Growth rate'!J548,0)</f>
        <v>0</v>
      </c>
      <c r="N549" s="30">
        <f t="shared" si="111"/>
        <v>0</v>
      </c>
      <c r="O549" s="31">
        <f t="shared" si="112"/>
        <v>0</v>
      </c>
      <c r="P549" s="31">
        <f t="shared" si="113"/>
        <v>0</v>
      </c>
      <c r="Q549" s="31">
        <f t="shared" si="105"/>
        <v>0</v>
      </c>
      <c r="R549" s="24">
        <f t="shared" si="114"/>
        <v>0.5</v>
      </c>
      <c r="S549" s="24">
        <f>VLOOKUP(R549,LAI!$E$132:$F$282,2,FALSE)</f>
        <v>2.6069733117608935</v>
      </c>
      <c r="T549" s="32">
        <f t="shared" si="106"/>
        <v>0</v>
      </c>
    </row>
    <row r="550" spans="1:20" x14ac:dyDescent="0.35">
      <c r="A550" s="23">
        <f t="shared" si="102"/>
        <v>547</v>
      </c>
      <c r="B550" s="30">
        <f>IF(A550&lt;=Calculator!$B$9,'Growth rate'!B549,0)</f>
        <v>0</v>
      </c>
      <c r="C550" s="30">
        <f t="shared" si="107"/>
        <v>0</v>
      </c>
      <c r="D550" s="31">
        <f t="shared" si="108"/>
        <v>0</v>
      </c>
      <c r="E550" s="31">
        <f t="shared" si="109"/>
        <v>0</v>
      </c>
      <c r="F550" s="31">
        <f t="shared" si="103"/>
        <v>0</v>
      </c>
      <c r="G550" s="24">
        <f t="shared" si="110"/>
        <v>0.5</v>
      </c>
      <c r="H550" s="24">
        <f>VLOOKUP(G550,LAI!$E$132:$F$282,2,FALSE)</f>
        <v>2.6069733117608935</v>
      </c>
      <c r="I550" s="32">
        <f t="shared" si="104"/>
        <v>0</v>
      </c>
      <c r="J550" s="35"/>
      <c r="L550" s="23">
        <v>547</v>
      </c>
      <c r="M550" s="30">
        <f>IF(L550&lt;=Calculator!$F$9,'Growth rate'!J549,0)</f>
        <v>0</v>
      </c>
      <c r="N550" s="30">
        <f t="shared" si="111"/>
        <v>0</v>
      </c>
      <c r="O550" s="31">
        <f t="shared" si="112"/>
        <v>0</v>
      </c>
      <c r="P550" s="31">
        <f t="shared" si="113"/>
        <v>0</v>
      </c>
      <c r="Q550" s="31">
        <f t="shared" si="105"/>
        <v>0</v>
      </c>
      <c r="R550" s="24">
        <f t="shared" si="114"/>
        <v>0.5</v>
      </c>
      <c r="S550" s="24">
        <f>VLOOKUP(R550,LAI!$E$132:$F$282,2,FALSE)</f>
        <v>2.6069733117608935</v>
      </c>
      <c r="T550" s="32">
        <f t="shared" si="106"/>
        <v>0</v>
      </c>
    </row>
    <row r="551" spans="1:20" x14ac:dyDescent="0.35">
      <c r="A551" s="23">
        <f t="shared" si="102"/>
        <v>548</v>
      </c>
      <c r="B551" s="30">
        <f>IF(A551&lt;=Calculator!$B$9,'Growth rate'!B550,0)</f>
        <v>0</v>
      </c>
      <c r="C551" s="30">
        <f t="shared" si="107"/>
        <v>0</v>
      </c>
      <c r="D551" s="31">
        <f t="shared" si="108"/>
        <v>0</v>
      </c>
      <c r="E551" s="31">
        <f t="shared" si="109"/>
        <v>0</v>
      </c>
      <c r="F551" s="31">
        <f t="shared" si="103"/>
        <v>0</v>
      </c>
      <c r="G551" s="24">
        <f t="shared" si="110"/>
        <v>0.5</v>
      </c>
      <c r="H551" s="24">
        <f>VLOOKUP(G551,LAI!$E$132:$F$282,2,FALSE)</f>
        <v>2.6069733117608935</v>
      </c>
      <c r="I551" s="32">
        <f t="shared" si="104"/>
        <v>0</v>
      </c>
      <c r="J551" s="35"/>
      <c r="L551" s="23">
        <v>548</v>
      </c>
      <c r="M551" s="30">
        <f>IF(L551&lt;=Calculator!$F$9,'Growth rate'!J550,0)</f>
        <v>0</v>
      </c>
      <c r="N551" s="30">
        <f t="shared" si="111"/>
        <v>0</v>
      </c>
      <c r="O551" s="31">
        <f t="shared" si="112"/>
        <v>0</v>
      </c>
      <c r="P551" s="31">
        <f t="shared" si="113"/>
        <v>0</v>
      </c>
      <c r="Q551" s="31">
        <f t="shared" si="105"/>
        <v>0</v>
      </c>
      <c r="R551" s="24">
        <f t="shared" si="114"/>
        <v>0.5</v>
      </c>
      <c r="S551" s="24">
        <f>VLOOKUP(R551,LAI!$E$132:$F$282,2,FALSE)</f>
        <v>2.6069733117608935</v>
      </c>
      <c r="T551" s="32">
        <f t="shared" si="106"/>
        <v>0</v>
      </c>
    </row>
    <row r="552" spans="1:20" x14ac:dyDescent="0.35">
      <c r="A552" s="23">
        <f t="shared" ref="A552:A603" si="115">A551+1</f>
        <v>549</v>
      </c>
      <c r="B552" s="30">
        <f>IF(A552&lt;=Calculator!$B$9,'Growth rate'!B551,0)</f>
        <v>0</v>
      </c>
      <c r="C552" s="30">
        <f t="shared" si="107"/>
        <v>0</v>
      </c>
      <c r="D552" s="31">
        <f t="shared" si="108"/>
        <v>0</v>
      </c>
      <c r="E552" s="31">
        <f t="shared" si="109"/>
        <v>0</v>
      </c>
      <c r="F552" s="31">
        <f t="shared" si="103"/>
        <v>0</v>
      </c>
      <c r="G552" s="24">
        <f t="shared" si="110"/>
        <v>0.5</v>
      </c>
      <c r="H552" s="24">
        <f>VLOOKUP(G552,LAI!$E$132:$F$282,2,FALSE)</f>
        <v>2.6069733117608935</v>
      </c>
      <c r="I552" s="32">
        <f t="shared" si="104"/>
        <v>0</v>
      </c>
      <c r="J552" s="35"/>
      <c r="L552" s="23">
        <v>549</v>
      </c>
      <c r="M552" s="30">
        <f>IF(L552&lt;=Calculator!$F$9,'Growth rate'!J551,0)</f>
        <v>0</v>
      </c>
      <c r="N552" s="30">
        <f t="shared" si="111"/>
        <v>0</v>
      </c>
      <c r="O552" s="31">
        <f t="shared" si="112"/>
        <v>0</v>
      </c>
      <c r="P552" s="31">
        <f t="shared" si="113"/>
        <v>0</v>
      </c>
      <c r="Q552" s="31">
        <f t="shared" si="105"/>
        <v>0</v>
      </c>
      <c r="R552" s="24">
        <f t="shared" si="114"/>
        <v>0.5</v>
      </c>
      <c r="S552" s="24">
        <f>VLOOKUP(R552,LAI!$E$132:$F$282,2,FALSE)</f>
        <v>2.6069733117608935</v>
      </c>
      <c r="T552" s="32">
        <f t="shared" si="106"/>
        <v>0</v>
      </c>
    </row>
    <row r="553" spans="1:20" x14ac:dyDescent="0.35">
      <c r="A553" s="23">
        <f t="shared" si="115"/>
        <v>550</v>
      </c>
      <c r="B553" s="30">
        <f>IF(A553&lt;=Calculator!$B$9,'Growth rate'!B552,0)</f>
        <v>0</v>
      </c>
      <c r="C553" s="30">
        <f t="shared" si="107"/>
        <v>0</v>
      </c>
      <c r="D553" s="31">
        <f t="shared" si="108"/>
        <v>0</v>
      </c>
      <c r="E553" s="31">
        <f t="shared" si="109"/>
        <v>0</v>
      </c>
      <c r="F553" s="31">
        <f t="shared" si="103"/>
        <v>0</v>
      </c>
      <c r="G553" s="24">
        <f t="shared" si="110"/>
        <v>0.5</v>
      </c>
      <c r="H553" s="24">
        <f>VLOOKUP(G553,LAI!$E$132:$F$282,2,FALSE)</f>
        <v>2.6069733117608935</v>
      </c>
      <c r="I553" s="32">
        <f t="shared" si="104"/>
        <v>0</v>
      </c>
      <c r="J553" s="35"/>
      <c r="L553" s="23">
        <v>550</v>
      </c>
      <c r="M553" s="30">
        <f>IF(L553&lt;=Calculator!$F$9,'Growth rate'!J552,0)</f>
        <v>0</v>
      </c>
      <c r="N553" s="30">
        <f t="shared" si="111"/>
        <v>0</v>
      </c>
      <c r="O553" s="31">
        <f t="shared" si="112"/>
        <v>0</v>
      </c>
      <c r="P553" s="31">
        <f t="shared" si="113"/>
        <v>0</v>
      </c>
      <c r="Q553" s="31">
        <f t="shared" si="105"/>
        <v>0</v>
      </c>
      <c r="R553" s="24">
        <f t="shared" si="114"/>
        <v>0.5</v>
      </c>
      <c r="S553" s="24">
        <f>VLOOKUP(R553,LAI!$E$132:$F$282,2,FALSE)</f>
        <v>2.6069733117608935</v>
      </c>
      <c r="T553" s="32">
        <f t="shared" si="106"/>
        <v>0</v>
      </c>
    </row>
    <row r="554" spans="1:20" x14ac:dyDescent="0.35">
      <c r="A554" s="23">
        <f t="shared" si="115"/>
        <v>551</v>
      </c>
      <c r="B554" s="30">
        <f>IF(A554&lt;=Calculator!$B$9,'Growth rate'!B553,0)</f>
        <v>0</v>
      </c>
      <c r="C554" s="30">
        <f t="shared" si="107"/>
        <v>0</v>
      </c>
      <c r="D554" s="31">
        <f t="shared" si="108"/>
        <v>0</v>
      </c>
      <c r="E554" s="31">
        <f t="shared" si="109"/>
        <v>0</v>
      </c>
      <c r="F554" s="31">
        <f t="shared" si="103"/>
        <v>0</v>
      </c>
      <c r="G554" s="24">
        <f t="shared" si="110"/>
        <v>0.5</v>
      </c>
      <c r="H554" s="24">
        <f>VLOOKUP(G554,LAI!$E$132:$F$282,2,FALSE)</f>
        <v>2.6069733117608935</v>
      </c>
      <c r="I554" s="32">
        <f t="shared" si="104"/>
        <v>0</v>
      </c>
      <c r="J554" s="35"/>
      <c r="L554" s="23">
        <v>551</v>
      </c>
      <c r="M554" s="30">
        <f>IF(L554&lt;=Calculator!$F$9,'Growth rate'!J553,0)</f>
        <v>0</v>
      </c>
      <c r="N554" s="30">
        <f t="shared" si="111"/>
        <v>0</v>
      </c>
      <c r="O554" s="31">
        <f t="shared" si="112"/>
        <v>0</v>
      </c>
      <c r="P554" s="31">
        <f t="shared" si="113"/>
        <v>0</v>
      </c>
      <c r="Q554" s="31">
        <f t="shared" si="105"/>
        <v>0</v>
      </c>
      <c r="R554" s="24">
        <f t="shared" si="114"/>
        <v>0.5</v>
      </c>
      <c r="S554" s="24">
        <f>VLOOKUP(R554,LAI!$E$132:$F$282,2,FALSE)</f>
        <v>2.6069733117608935</v>
      </c>
      <c r="T554" s="32">
        <f t="shared" si="106"/>
        <v>0</v>
      </c>
    </row>
    <row r="555" spans="1:20" x14ac:dyDescent="0.35">
      <c r="A555" s="23">
        <f t="shared" si="115"/>
        <v>552</v>
      </c>
      <c r="B555" s="30">
        <f>IF(A555&lt;=Calculator!$B$9,'Growth rate'!B554,0)</f>
        <v>0</v>
      </c>
      <c r="C555" s="30">
        <f t="shared" si="107"/>
        <v>0</v>
      </c>
      <c r="D555" s="31">
        <f t="shared" si="108"/>
        <v>0</v>
      </c>
      <c r="E555" s="31">
        <f t="shared" si="109"/>
        <v>0</v>
      </c>
      <c r="F555" s="31">
        <f t="shared" si="103"/>
        <v>0</v>
      </c>
      <c r="G555" s="24">
        <f t="shared" si="110"/>
        <v>0.5</v>
      </c>
      <c r="H555" s="24">
        <f>VLOOKUP(G555,LAI!$E$132:$F$282,2,FALSE)</f>
        <v>2.6069733117608935</v>
      </c>
      <c r="I555" s="32">
        <f t="shared" si="104"/>
        <v>0</v>
      </c>
      <c r="J555" s="35"/>
      <c r="L555" s="23">
        <v>552</v>
      </c>
      <c r="M555" s="30">
        <f>IF(L555&lt;=Calculator!$F$9,'Growth rate'!J554,0)</f>
        <v>0</v>
      </c>
      <c r="N555" s="30">
        <f t="shared" si="111"/>
        <v>0</v>
      </c>
      <c r="O555" s="31">
        <f t="shared" si="112"/>
        <v>0</v>
      </c>
      <c r="P555" s="31">
        <f t="shared" si="113"/>
        <v>0</v>
      </c>
      <c r="Q555" s="31">
        <f t="shared" si="105"/>
        <v>0</v>
      </c>
      <c r="R555" s="24">
        <f t="shared" si="114"/>
        <v>0.5</v>
      </c>
      <c r="S555" s="24">
        <f>VLOOKUP(R555,LAI!$E$132:$F$282,2,FALSE)</f>
        <v>2.6069733117608935</v>
      </c>
      <c r="T555" s="32">
        <f t="shared" si="106"/>
        <v>0</v>
      </c>
    </row>
    <row r="556" spans="1:20" x14ac:dyDescent="0.35">
      <c r="A556" s="23">
        <f t="shared" si="115"/>
        <v>553</v>
      </c>
      <c r="B556" s="30">
        <f>IF(A556&lt;=Calculator!$B$9,'Growth rate'!B555,0)</f>
        <v>0</v>
      </c>
      <c r="C556" s="30">
        <f t="shared" si="107"/>
        <v>0</v>
      </c>
      <c r="D556" s="31">
        <f t="shared" si="108"/>
        <v>0</v>
      </c>
      <c r="E556" s="31">
        <f t="shared" si="109"/>
        <v>0</v>
      </c>
      <c r="F556" s="31">
        <f t="shared" si="103"/>
        <v>0</v>
      </c>
      <c r="G556" s="24">
        <f t="shared" si="110"/>
        <v>0.5</v>
      </c>
      <c r="H556" s="24">
        <f>VLOOKUP(G556,LAI!$E$132:$F$282,2,FALSE)</f>
        <v>2.6069733117608935</v>
      </c>
      <c r="I556" s="32">
        <f t="shared" si="104"/>
        <v>0</v>
      </c>
      <c r="J556" s="35"/>
      <c r="L556" s="23">
        <v>553</v>
      </c>
      <c r="M556" s="30">
        <f>IF(L556&lt;=Calculator!$F$9,'Growth rate'!J555,0)</f>
        <v>0</v>
      </c>
      <c r="N556" s="30">
        <f t="shared" si="111"/>
        <v>0</v>
      </c>
      <c r="O556" s="31">
        <f t="shared" si="112"/>
        <v>0</v>
      </c>
      <c r="P556" s="31">
        <f t="shared" si="113"/>
        <v>0</v>
      </c>
      <c r="Q556" s="31">
        <f t="shared" si="105"/>
        <v>0</v>
      </c>
      <c r="R556" s="24">
        <f t="shared" si="114"/>
        <v>0.5</v>
      </c>
      <c r="S556" s="24">
        <f>VLOOKUP(R556,LAI!$E$132:$F$282,2,FALSE)</f>
        <v>2.6069733117608935</v>
      </c>
      <c r="T556" s="32">
        <f t="shared" si="106"/>
        <v>0</v>
      </c>
    </row>
    <row r="557" spans="1:20" x14ac:dyDescent="0.35">
      <c r="A557" s="23">
        <f t="shared" si="115"/>
        <v>554</v>
      </c>
      <c r="B557" s="30">
        <f>IF(A557&lt;=Calculator!$B$9,'Growth rate'!B556,0)</f>
        <v>0</v>
      </c>
      <c r="C557" s="30">
        <f t="shared" si="107"/>
        <v>0</v>
      </c>
      <c r="D557" s="31">
        <f t="shared" si="108"/>
        <v>0</v>
      </c>
      <c r="E557" s="31">
        <f t="shared" si="109"/>
        <v>0</v>
      </c>
      <c r="F557" s="31">
        <f t="shared" si="103"/>
        <v>0</v>
      </c>
      <c r="G557" s="24">
        <f t="shared" si="110"/>
        <v>0.5</v>
      </c>
      <c r="H557" s="24">
        <f>VLOOKUP(G557,LAI!$E$132:$F$282,2,FALSE)</f>
        <v>2.6069733117608935</v>
      </c>
      <c r="I557" s="32">
        <f t="shared" si="104"/>
        <v>0</v>
      </c>
      <c r="J557" s="35"/>
      <c r="L557" s="23">
        <v>554</v>
      </c>
      <c r="M557" s="30">
        <f>IF(L557&lt;=Calculator!$F$9,'Growth rate'!J556,0)</f>
        <v>0</v>
      </c>
      <c r="N557" s="30">
        <f t="shared" si="111"/>
        <v>0</v>
      </c>
      <c r="O557" s="31">
        <f t="shared" si="112"/>
        <v>0</v>
      </c>
      <c r="P557" s="31">
        <f t="shared" si="113"/>
        <v>0</v>
      </c>
      <c r="Q557" s="31">
        <f t="shared" si="105"/>
        <v>0</v>
      </c>
      <c r="R557" s="24">
        <f t="shared" si="114"/>
        <v>0.5</v>
      </c>
      <c r="S557" s="24">
        <f>VLOOKUP(R557,LAI!$E$132:$F$282,2,FALSE)</f>
        <v>2.6069733117608935</v>
      </c>
      <c r="T557" s="32">
        <f t="shared" si="106"/>
        <v>0</v>
      </c>
    </row>
    <row r="558" spans="1:20" x14ac:dyDescent="0.35">
      <c r="A558" s="23">
        <f t="shared" si="115"/>
        <v>555</v>
      </c>
      <c r="B558" s="30">
        <f>IF(A558&lt;=Calculator!$B$9,'Growth rate'!B557,0)</f>
        <v>0</v>
      </c>
      <c r="C558" s="30">
        <f t="shared" si="107"/>
        <v>0</v>
      </c>
      <c r="D558" s="31">
        <f t="shared" si="108"/>
        <v>0</v>
      </c>
      <c r="E558" s="31">
        <f t="shared" si="109"/>
        <v>0</v>
      </c>
      <c r="F558" s="31">
        <f t="shared" si="103"/>
        <v>0</v>
      </c>
      <c r="G558" s="24">
        <f t="shared" si="110"/>
        <v>0.5</v>
      </c>
      <c r="H558" s="24">
        <f>VLOOKUP(G558,LAI!$E$132:$F$282,2,FALSE)</f>
        <v>2.6069733117608935</v>
      </c>
      <c r="I558" s="32">
        <f t="shared" si="104"/>
        <v>0</v>
      </c>
      <c r="J558" s="35"/>
      <c r="L558" s="23">
        <v>555</v>
      </c>
      <c r="M558" s="30">
        <f>IF(L558&lt;=Calculator!$F$9,'Growth rate'!J557,0)</f>
        <v>0</v>
      </c>
      <c r="N558" s="30">
        <f t="shared" si="111"/>
        <v>0</v>
      </c>
      <c r="O558" s="31">
        <f t="shared" si="112"/>
        <v>0</v>
      </c>
      <c r="P558" s="31">
        <f t="shared" si="113"/>
        <v>0</v>
      </c>
      <c r="Q558" s="31">
        <f t="shared" si="105"/>
        <v>0</v>
      </c>
      <c r="R558" s="24">
        <f t="shared" si="114"/>
        <v>0.5</v>
      </c>
      <c r="S558" s="24">
        <f>VLOOKUP(R558,LAI!$E$132:$F$282,2,FALSE)</f>
        <v>2.6069733117608935</v>
      </c>
      <c r="T558" s="32">
        <f t="shared" si="106"/>
        <v>0</v>
      </c>
    </row>
    <row r="559" spans="1:20" x14ac:dyDescent="0.35">
      <c r="A559" s="23">
        <f t="shared" si="115"/>
        <v>556</v>
      </c>
      <c r="B559" s="30">
        <f>IF(A559&lt;=Calculator!$B$9,'Growth rate'!B558,0)</f>
        <v>0</v>
      </c>
      <c r="C559" s="30">
        <f t="shared" si="107"/>
        <v>0</v>
      </c>
      <c r="D559" s="31">
        <f t="shared" si="108"/>
        <v>0</v>
      </c>
      <c r="E559" s="31">
        <f t="shared" si="109"/>
        <v>0</v>
      </c>
      <c r="F559" s="31">
        <f t="shared" si="103"/>
        <v>0</v>
      </c>
      <c r="G559" s="24">
        <f t="shared" si="110"/>
        <v>0.5</v>
      </c>
      <c r="H559" s="24">
        <f>VLOOKUP(G559,LAI!$E$132:$F$282,2,FALSE)</f>
        <v>2.6069733117608935</v>
      </c>
      <c r="I559" s="32">
        <f t="shared" si="104"/>
        <v>0</v>
      </c>
      <c r="J559" s="35"/>
      <c r="L559" s="23">
        <v>556</v>
      </c>
      <c r="M559" s="30">
        <f>IF(L559&lt;=Calculator!$F$9,'Growth rate'!J558,0)</f>
        <v>0</v>
      </c>
      <c r="N559" s="30">
        <f t="shared" si="111"/>
        <v>0</v>
      </c>
      <c r="O559" s="31">
        <f t="shared" si="112"/>
        <v>0</v>
      </c>
      <c r="P559" s="31">
        <f t="shared" si="113"/>
        <v>0</v>
      </c>
      <c r="Q559" s="31">
        <f t="shared" si="105"/>
        <v>0</v>
      </c>
      <c r="R559" s="24">
        <f t="shared" si="114"/>
        <v>0.5</v>
      </c>
      <c r="S559" s="24">
        <f>VLOOKUP(R559,LAI!$E$132:$F$282,2,FALSE)</f>
        <v>2.6069733117608935</v>
      </c>
      <c r="T559" s="32">
        <f t="shared" si="106"/>
        <v>0</v>
      </c>
    </row>
    <row r="560" spans="1:20" x14ac:dyDescent="0.35">
      <c r="A560" s="23">
        <f t="shared" si="115"/>
        <v>557</v>
      </c>
      <c r="B560" s="30">
        <f>IF(A560&lt;=Calculator!$B$9,'Growth rate'!B559,0)</f>
        <v>0</v>
      </c>
      <c r="C560" s="30">
        <f t="shared" si="107"/>
        <v>0</v>
      </c>
      <c r="D560" s="31">
        <f t="shared" si="108"/>
        <v>0</v>
      </c>
      <c r="E560" s="31">
        <f t="shared" si="109"/>
        <v>0</v>
      </c>
      <c r="F560" s="31">
        <f t="shared" si="103"/>
        <v>0</v>
      </c>
      <c r="G560" s="24">
        <f t="shared" si="110"/>
        <v>0.5</v>
      </c>
      <c r="H560" s="24">
        <f>VLOOKUP(G560,LAI!$E$132:$F$282,2,FALSE)</f>
        <v>2.6069733117608935</v>
      </c>
      <c r="I560" s="32">
        <f t="shared" si="104"/>
        <v>0</v>
      </c>
      <c r="J560" s="35"/>
      <c r="L560" s="23">
        <v>557</v>
      </c>
      <c r="M560" s="30">
        <f>IF(L560&lt;=Calculator!$F$9,'Growth rate'!J559,0)</f>
        <v>0</v>
      </c>
      <c r="N560" s="30">
        <f t="shared" si="111"/>
        <v>0</v>
      </c>
      <c r="O560" s="31">
        <f t="shared" si="112"/>
        <v>0</v>
      </c>
      <c r="P560" s="31">
        <f t="shared" si="113"/>
        <v>0</v>
      </c>
      <c r="Q560" s="31">
        <f t="shared" si="105"/>
        <v>0</v>
      </c>
      <c r="R560" s="24">
        <f t="shared" si="114"/>
        <v>0.5</v>
      </c>
      <c r="S560" s="24">
        <f>VLOOKUP(R560,LAI!$E$132:$F$282,2,FALSE)</f>
        <v>2.6069733117608935</v>
      </c>
      <c r="T560" s="32">
        <f t="shared" si="106"/>
        <v>0</v>
      </c>
    </row>
    <row r="561" spans="1:20" x14ac:dyDescent="0.35">
      <c r="A561" s="23">
        <f t="shared" si="115"/>
        <v>558</v>
      </c>
      <c r="B561" s="30">
        <f>IF(A561&lt;=Calculator!$B$9,'Growth rate'!B560,0)</f>
        <v>0</v>
      </c>
      <c r="C561" s="30">
        <f t="shared" si="107"/>
        <v>0</v>
      </c>
      <c r="D561" s="31">
        <f t="shared" si="108"/>
        <v>0</v>
      </c>
      <c r="E561" s="31">
        <f t="shared" si="109"/>
        <v>0</v>
      </c>
      <c r="F561" s="31">
        <f t="shared" si="103"/>
        <v>0</v>
      </c>
      <c r="G561" s="24">
        <f t="shared" si="110"/>
        <v>0.5</v>
      </c>
      <c r="H561" s="24">
        <f>VLOOKUP(G561,LAI!$E$132:$F$282,2,FALSE)</f>
        <v>2.6069733117608935</v>
      </c>
      <c r="I561" s="32">
        <f t="shared" si="104"/>
        <v>0</v>
      </c>
      <c r="J561" s="35"/>
      <c r="L561" s="23">
        <v>558</v>
      </c>
      <c r="M561" s="30">
        <f>IF(L561&lt;=Calculator!$F$9,'Growth rate'!J560,0)</f>
        <v>0</v>
      </c>
      <c r="N561" s="30">
        <f t="shared" si="111"/>
        <v>0</v>
      </c>
      <c r="O561" s="31">
        <f t="shared" si="112"/>
        <v>0</v>
      </c>
      <c r="P561" s="31">
        <f t="shared" si="113"/>
        <v>0</v>
      </c>
      <c r="Q561" s="31">
        <f t="shared" si="105"/>
        <v>0</v>
      </c>
      <c r="R561" s="24">
        <f t="shared" si="114"/>
        <v>0.5</v>
      </c>
      <c r="S561" s="24">
        <f>VLOOKUP(R561,LAI!$E$132:$F$282,2,FALSE)</f>
        <v>2.6069733117608935</v>
      </c>
      <c r="T561" s="32">
        <f t="shared" si="106"/>
        <v>0</v>
      </c>
    </row>
    <row r="562" spans="1:20" x14ac:dyDescent="0.35">
      <c r="A562" s="23">
        <f t="shared" si="115"/>
        <v>559</v>
      </c>
      <c r="B562" s="30">
        <f>IF(A562&lt;=Calculator!$B$9,'Growth rate'!B561,0)</f>
        <v>0</v>
      </c>
      <c r="C562" s="30">
        <f t="shared" si="107"/>
        <v>0</v>
      </c>
      <c r="D562" s="31">
        <f t="shared" si="108"/>
        <v>0</v>
      </c>
      <c r="E562" s="31">
        <f t="shared" si="109"/>
        <v>0</v>
      </c>
      <c r="F562" s="31">
        <f t="shared" si="103"/>
        <v>0</v>
      </c>
      <c r="G562" s="24">
        <f t="shared" si="110"/>
        <v>0.5</v>
      </c>
      <c r="H562" s="24">
        <f>VLOOKUP(G562,LAI!$E$132:$F$282,2,FALSE)</f>
        <v>2.6069733117608935</v>
      </c>
      <c r="I562" s="32">
        <f t="shared" si="104"/>
        <v>0</v>
      </c>
      <c r="J562" s="35"/>
      <c r="L562" s="23">
        <v>559</v>
      </c>
      <c r="M562" s="30">
        <f>IF(L562&lt;=Calculator!$F$9,'Growth rate'!J561,0)</f>
        <v>0</v>
      </c>
      <c r="N562" s="30">
        <f t="shared" si="111"/>
        <v>0</v>
      </c>
      <c r="O562" s="31">
        <f t="shared" si="112"/>
        <v>0</v>
      </c>
      <c r="P562" s="31">
        <f t="shared" si="113"/>
        <v>0</v>
      </c>
      <c r="Q562" s="31">
        <f t="shared" si="105"/>
        <v>0</v>
      </c>
      <c r="R562" s="24">
        <f t="shared" si="114"/>
        <v>0.5</v>
      </c>
      <c r="S562" s="24">
        <f>VLOOKUP(R562,LAI!$E$132:$F$282,2,FALSE)</f>
        <v>2.6069733117608935</v>
      </c>
      <c r="T562" s="32">
        <f t="shared" si="106"/>
        <v>0</v>
      </c>
    </row>
    <row r="563" spans="1:20" x14ac:dyDescent="0.35">
      <c r="A563" s="23">
        <f t="shared" si="115"/>
        <v>560</v>
      </c>
      <c r="B563" s="30">
        <f>IF(A563&lt;=Calculator!$B$9,'Growth rate'!B562,0)</f>
        <v>0</v>
      </c>
      <c r="C563" s="30">
        <f t="shared" si="107"/>
        <v>0</v>
      </c>
      <c r="D563" s="31">
        <f t="shared" si="108"/>
        <v>0</v>
      </c>
      <c r="E563" s="31">
        <f t="shared" si="109"/>
        <v>0</v>
      </c>
      <c r="F563" s="31">
        <f t="shared" si="103"/>
        <v>0</v>
      </c>
      <c r="G563" s="24">
        <f t="shared" si="110"/>
        <v>0.5</v>
      </c>
      <c r="H563" s="24">
        <f>VLOOKUP(G563,LAI!$E$132:$F$282,2,FALSE)</f>
        <v>2.6069733117608935</v>
      </c>
      <c r="I563" s="32">
        <f t="shared" si="104"/>
        <v>0</v>
      </c>
      <c r="J563" s="35"/>
      <c r="L563" s="23">
        <v>560</v>
      </c>
      <c r="M563" s="30">
        <f>IF(L563&lt;=Calculator!$F$9,'Growth rate'!J562,0)</f>
        <v>0</v>
      </c>
      <c r="N563" s="30">
        <f t="shared" si="111"/>
        <v>0</v>
      </c>
      <c r="O563" s="31">
        <f t="shared" si="112"/>
        <v>0</v>
      </c>
      <c r="P563" s="31">
        <f t="shared" si="113"/>
        <v>0</v>
      </c>
      <c r="Q563" s="31">
        <f t="shared" si="105"/>
        <v>0</v>
      </c>
      <c r="R563" s="24">
        <f t="shared" si="114"/>
        <v>0.5</v>
      </c>
      <c r="S563" s="24">
        <f>VLOOKUP(R563,LAI!$E$132:$F$282,2,FALSE)</f>
        <v>2.6069733117608935</v>
      </c>
      <c r="T563" s="32">
        <f t="shared" si="106"/>
        <v>0</v>
      </c>
    </row>
    <row r="564" spans="1:20" x14ac:dyDescent="0.35">
      <c r="A564" s="23">
        <f t="shared" si="115"/>
        <v>561</v>
      </c>
      <c r="B564" s="30">
        <f>IF(A564&lt;=Calculator!$B$9,'Growth rate'!B563,0)</f>
        <v>0</v>
      </c>
      <c r="C564" s="30">
        <f t="shared" si="107"/>
        <v>0</v>
      </c>
      <c r="D564" s="31">
        <f t="shared" si="108"/>
        <v>0</v>
      </c>
      <c r="E564" s="31">
        <f t="shared" si="109"/>
        <v>0</v>
      </c>
      <c r="F564" s="31">
        <f t="shared" si="103"/>
        <v>0</v>
      </c>
      <c r="G564" s="24">
        <f t="shared" si="110"/>
        <v>0.5</v>
      </c>
      <c r="H564" s="24">
        <f>VLOOKUP(G564,LAI!$E$132:$F$282,2,FALSE)</f>
        <v>2.6069733117608935</v>
      </c>
      <c r="I564" s="32">
        <f t="shared" si="104"/>
        <v>0</v>
      </c>
      <c r="J564" s="35"/>
      <c r="L564" s="23">
        <v>561</v>
      </c>
      <c r="M564" s="30">
        <f>IF(L564&lt;=Calculator!$F$9,'Growth rate'!J563,0)</f>
        <v>0</v>
      </c>
      <c r="N564" s="30">
        <f t="shared" si="111"/>
        <v>0</v>
      </c>
      <c r="O564" s="31">
        <f t="shared" si="112"/>
        <v>0</v>
      </c>
      <c r="P564" s="31">
        <f t="shared" si="113"/>
        <v>0</v>
      </c>
      <c r="Q564" s="31">
        <f t="shared" si="105"/>
        <v>0</v>
      </c>
      <c r="R564" s="24">
        <f t="shared" si="114"/>
        <v>0.5</v>
      </c>
      <c r="S564" s="24">
        <f>VLOOKUP(R564,LAI!$E$132:$F$282,2,FALSE)</f>
        <v>2.6069733117608935</v>
      </c>
      <c r="T564" s="32">
        <f t="shared" si="106"/>
        <v>0</v>
      </c>
    </row>
    <row r="565" spans="1:20" x14ac:dyDescent="0.35">
      <c r="A565" s="23">
        <f t="shared" si="115"/>
        <v>562</v>
      </c>
      <c r="B565" s="30">
        <f>IF(A565&lt;=Calculator!$B$9,'Growth rate'!B564,0)</f>
        <v>0</v>
      </c>
      <c r="C565" s="30">
        <f t="shared" si="107"/>
        <v>0</v>
      </c>
      <c r="D565" s="31">
        <f t="shared" si="108"/>
        <v>0</v>
      </c>
      <c r="E565" s="31">
        <f t="shared" si="109"/>
        <v>0</v>
      </c>
      <c r="F565" s="31">
        <f t="shared" si="103"/>
        <v>0</v>
      </c>
      <c r="G565" s="24">
        <f t="shared" si="110"/>
        <v>0.5</v>
      </c>
      <c r="H565" s="24">
        <f>VLOOKUP(G565,LAI!$E$132:$F$282,2,FALSE)</f>
        <v>2.6069733117608935</v>
      </c>
      <c r="I565" s="32">
        <f t="shared" si="104"/>
        <v>0</v>
      </c>
      <c r="J565" s="35"/>
      <c r="L565" s="23">
        <v>562</v>
      </c>
      <c r="M565" s="30">
        <f>IF(L565&lt;=Calculator!$F$9,'Growth rate'!J564,0)</f>
        <v>0</v>
      </c>
      <c r="N565" s="30">
        <f t="shared" si="111"/>
        <v>0</v>
      </c>
      <c r="O565" s="31">
        <f t="shared" si="112"/>
        <v>0</v>
      </c>
      <c r="P565" s="31">
        <f t="shared" si="113"/>
        <v>0</v>
      </c>
      <c r="Q565" s="31">
        <f t="shared" si="105"/>
        <v>0</v>
      </c>
      <c r="R565" s="24">
        <f t="shared" si="114"/>
        <v>0.5</v>
      </c>
      <c r="S565" s="24">
        <f>VLOOKUP(R565,LAI!$E$132:$F$282,2,FALSE)</f>
        <v>2.6069733117608935</v>
      </c>
      <c r="T565" s="32">
        <f t="shared" si="106"/>
        <v>0</v>
      </c>
    </row>
    <row r="566" spans="1:20" x14ac:dyDescent="0.35">
      <c r="A566" s="23">
        <f t="shared" si="115"/>
        <v>563</v>
      </c>
      <c r="B566" s="30">
        <f>IF(A566&lt;=Calculator!$B$9,'Growth rate'!B565,0)</f>
        <v>0</v>
      </c>
      <c r="C566" s="30">
        <f t="shared" si="107"/>
        <v>0</v>
      </c>
      <c r="D566" s="31">
        <f t="shared" si="108"/>
        <v>0</v>
      </c>
      <c r="E566" s="31">
        <f t="shared" si="109"/>
        <v>0</v>
      </c>
      <c r="F566" s="31">
        <f t="shared" si="103"/>
        <v>0</v>
      </c>
      <c r="G566" s="24">
        <f t="shared" si="110"/>
        <v>0.5</v>
      </c>
      <c r="H566" s="24">
        <f>VLOOKUP(G566,LAI!$E$132:$F$282,2,FALSE)</f>
        <v>2.6069733117608935</v>
      </c>
      <c r="I566" s="32">
        <f t="shared" si="104"/>
        <v>0</v>
      </c>
      <c r="J566" s="35"/>
      <c r="L566" s="23">
        <v>563</v>
      </c>
      <c r="M566" s="30">
        <f>IF(L566&lt;=Calculator!$F$9,'Growth rate'!J565,0)</f>
        <v>0</v>
      </c>
      <c r="N566" s="30">
        <f t="shared" si="111"/>
        <v>0</v>
      </c>
      <c r="O566" s="31">
        <f t="shared" si="112"/>
        <v>0</v>
      </c>
      <c r="P566" s="31">
        <f t="shared" si="113"/>
        <v>0</v>
      </c>
      <c r="Q566" s="31">
        <f t="shared" si="105"/>
        <v>0</v>
      </c>
      <c r="R566" s="24">
        <f t="shared" si="114"/>
        <v>0.5</v>
      </c>
      <c r="S566" s="24">
        <f>VLOOKUP(R566,LAI!$E$132:$F$282,2,FALSE)</f>
        <v>2.6069733117608935</v>
      </c>
      <c r="T566" s="32">
        <f t="shared" si="106"/>
        <v>0</v>
      </c>
    </row>
    <row r="567" spans="1:20" x14ac:dyDescent="0.35">
      <c r="A567" s="23">
        <f t="shared" si="115"/>
        <v>564</v>
      </c>
      <c r="B567" s="30">
        <f>IF(A567&lt;=Calculator!$B$9,'Growth rate'!B566,0)</f>
        <v>0</v>
      </c>
      <c r="C567" s="30">
        <f t="shared" si="107"/>
        <v>0</v>
      </c>
      <c r="D567" s="31">
        <f t="shared" si="108"/>
        <v>0</v>
      </c>
      <c r="E567" s="31">
        <f t="shared" si="109"/>
        <v>0</v>
      </c>
      <c r="F567" s="31">
        <f t="shared" si="103"/>
        <v>0</v>
      </c>
      <c r="G567" s="24">
        <f t="shared" si="110"/>
        <v>0.5</v>
      </c>
      <c r="H567" s="24">
        <f>VLOOKUP(G567,LAI!$E$132:$F$282,2,FALSE)</f>
        <v>2.6069733117608935</v>
      </c>
      <c r="I567" s="32">
        <f t="shared" si="104"/>
        <v>0</v>
      </c>
      <c r="J567" s="35"/>
      <c r="L567" s="23">
        <v>564</v>
      </c>
      <c r="M567" s="30">
        <f>IF(L567&lt;=Calculator!$F$9,'Growth rate'!J566,0)</f>
        <v>0</v>
      </c>
      <c r="N567" s="30">
        <f t="shared" si="111"/>
        <v>0</v>
      </c>
      <c r="O567" s="31">
        <f t="shared" si="112"/>
        <v>0</v>
      </c>
      <c r="P567" s="31">
        <f t="shared" si="113"/>
        <v>0</v>
      </c>
      <c r="Q567" s="31">
        <f t="shared" si="105"/>
        <v>0</v>
      </c>
      <c r="R567" s="24">
        <f t="shared" si="114"/>
        <v>0.5</v>
      </c>
      <c r="S567" s="24">
        <f>VLOOKUP(R567,LAI!$E$132:$F$282,2,FALSE)</f>
        <v>2.6069733117608935</v>
      </c>
      <c r="T567" s="32">
        <f t="shared" si="106"/>
        <v>0</v>
      </c>
    </row>
    <row r="568" spans="1:20" x14ac:dyDescent="0.35">
      <c r="A568" s="23">
        <f t="shared" si="115"/>
        <v>565</v>
      </c>
      <c r="B568" s="30">
        <f>IF(A568&lt;=Calculator!$B$9,'Growth rate'!B567,0)</f>
        <v>0</v>
      </c>
      <c r="C568" s="30">
        <f t="shared" si="107"/>
        <v>0</v>
      </c>
      <c r="D568" s="31">
        <f t="shared" si="108"/>
        <v>0</v>
      </c>
      <c r="E568" s="31">
        <f t="shared" si="109"/>
        <v>0</v>
      </c>
      <c r="F568" s="31">
        <f t="shared" si="103"/>
        <v>0</v>
      </c>
      <c r="G568" s="24">
        <f t="shared" si="110"/>
        <v>0.5</v>
      </c>
      <c r="H568" s="24">
        <f>VLOOKUP(G568,LAI!$E$132:$F$282,2,FALSE)</f>
        <v>2.6069733117608935</v>
      </c>
      <c r="I568" s="32">
        <f t="shared" si="104"/>
        <v>0</v>
      </c>
      <c r="J568" s="35"/>
      <c r="L568" s="23">
        <v>565</v>
      </c>
      <c r="M568" s="30">
        <f>IF(L568&lt;=Calculator!$F$9,'Growth rate'!J567,0)</f>
        <v>0</v>
      </c>
      <c r="N568" s="30">
        <f t="shared" si="111"/>
        <v>0</v>
      </c>
      <c r="O568" s="31">
        <f t="shared" si="112"/>
        <v>0</v>
      </c>
      <c r="P568" s="31">
        <f t="shared" si="113"/>
        <v>0</v>
      </c>
      <c r="Q568" s="31">
        <f t="shared" si="105"/>
        <v>0</v>
      </c>
      <c r="R568" s="24">
        <f t="shared" si="114"/>
        <v>0.5</v>
      </c>
      <c r="S568" s="24">
        <f>VLOOKUP(R568,LAI!$E$132:$F$282,2,FALSE)</f>
        <v>2.6069733117608935</v>
      </c>
      <c r="T568" s="32">
        <f t="shared" si="106"/>
        <v>0</v>
      </c>
    </row>
    <row r="569" spans="1:20" x14ac:dyDescent="0.35">
      <c r="A569" s="23">
        <f t="shared" si="115"/>
        <v>566</v>
      </c>
      <c r="B569" s="30">
        <f>IF(A569&lt;=Calculator!$B$9,'Growth rate'!B568,0)</f>
        <v>0</v>
      </c>
      <c r="C569" s="30">
        <f t="shared" si="107"/>
        <v>0</v>
      </c>
      <c r="D569" s="31">
        <f t="shared" si="108"/>
        <v>0</v>
      </c>
      <c r="E569" s="31">
        <f t="shared" si="109"/>
        <v>0</v>
      </c>
      <c r="F569" s="31">
        <f t="shared" si="103"/>
        <v>0</v>
      </c>
      <c r="G569" s="24">
        <f t="shared" si="110"/>
        <v>0.5</v>
      </c>
      <c r="H569" s="24">
        <f>VLOOKUP(G569,LAI!$E$132:$F$282,2,FALSE)</f>
        <v>2.6069733117608935</v>
      </c>
      <c r="I569" s="32">
        <f t="shared" si="104"/>
        <v>0</v>
      </c>
      <c r="J569" s="35"/>
      <c r="L569" s="23">
        <v>566</v>
      </c>
      <c r="M569" s="30">
        <f>IF(L569&lt;=Calculator!$F$9,'Growth rate'!J568,0)</f>
        <v>0</v>
      </c>
      <c r="N569" s="30">
        <f t="shared" si="111"/>
        <v>0</v>
      </c>
      <c r="O569" s="31">
        <f t="shared" si="112"/>
        <v>0</v>
      </c>
      <c r="P569" s="31">
        <f t="shared" si="113"/>
        <v>0</v>
      </c>
      <c r="Q569" s="31">
        <f t="shared" si="105"/>
        <v>0</v>
      </c>
      <c r="R569" s="24">
        <f t="shared" si="114"/>
        <v>0.5</v>
      </c>
      <c r="S569" s="24">
        <f>VLOOKUP(R569,LAI!$E$132:$F$282,2,FALSE)</f>
        <v>2.6069733117608935</v>
      </c>
      <c r="T569" s="32">
        <f t="shared" si="106"/>
        <v>0</v>
      </c>
    </row>
    <row r="570" spans="1:20" x14ac:dyDescent="0.35">
      <c r="A570" s="23">
        <f t="shared" si="115"/>
        <v>567</v>
      </c>
      <c r="B570" s="30">
        <f>IF(A570&lt;=Calculator!$B$9,'Growth rate'!B569,0)</f>
        <v>0</v>
      </c>
      <c r="C570" s="30">
        <f t="shared" si="107"/>
        <v>0</v>
      </c>
      <c r="D570" s="31">
        <f t="shared" si="108"/>
        <v>0</v>
      </c>
      <c r="E570" s="31">
        <f t="shared" si="109"/>
        <v>0</v>
      </c>
      <c r="F570" s="31">
        <f t="shared" si="103"/>
        <v>0</v>
      </c>
      <c r="G570" s="24">
        <f t="shared" si="110"/>
        <v>0.5</v>
      </c>
      <c r="H570" s="24">
        <f>VLOOKUP(G570,LAI!$E$132:$F$282,2,FALSE)</f>
        <v>2.6069733117608935</v>
      </c>
      <c r="I570" s="32">
        <f t="shared" si="104"/>
        <v>0</v>
      </c>
      <c r="J570" s="35"/>
      <c r="L570" s="23">
        <v>567</v>
      </c>
      <c r="M570" s="30">
        <f>IF(L570&lt;=Calculator!$F$9,'Growth rate'!J569,0)</f>
        <v>0</v>
      </c>
      <c r="N570" s="30">
        <f t="shared" si="111"/>
        <v>0</v>
      </c>
      <c r="O570" s="31">
        <f t="shared" si="112"/>
        <v>0</v>
      </c>
      <c r="P570" s="31">
        <f t="shared" si="113"/>
        <v>0</v>
      </c>
      <c r="Q570" s="31">
        <f t="shared" si="105"/>
        <v>0</v>
      </c>
      <c r="R570" s="24">
        <f t="shared" si="114"/>
        <v>0.5</v>
      </c>
      <c r="S570" s="24">
        <f>VLOOKUP(R570,LAI!$E$132:$F$282,2,FALSE)</f>
        <v>2.6069733117608935</v>
      </c>
      <c r="T570" s="32">
        <f t="shared" si="106"/>
        <v>0</v>
      </c>
    </row>
    <row r="571" spans="1:20" x14ac:dyDescent="0.35">
      <c r="A571" s="23">
        <f t="shared" si="115"/>
        <v>568</v>
      </c>
      <c r="B571" s="30">
        <f>IF(A571&lt;=Calculator!$B$9,'Growth rate'!B570,0)</f>
        <v>0</v>
      </c>
      <c r="C571" s="30">
        <f t="shared" si="107"/>
        <v>0</v>
      </c>
      <c r="D571" s="31">
        <f t="shared" si="108"/>
        <v>0</v>
      </c>
      <c r="E571" s="31">
        <f t="shared" si="109"/>
        <v>0</v>
      </c>
      <c r="F571" s="31">
        <f t="shared" si="103"/>
        <v>0</v>
      </c>
      <c r="G571" s="24">
        <f t="shared" si="110"/>
        <v>0.5</v>
      </c>
      <c r="H571" s="24">
        <f>VLOOKUP(G571,LAI!$E$132:$F$282,2,FALSE)</f>
        <v>2.6069733117608935</v>
      </c>
      <c r="I571" s="32">
        <f t="shared" si="104"/>
        <v>0</v>
      </c>
      <c r="J571" s="35"/>
      <c r="L571" s="23">
        <v>568</v>
      </c>
      <c r="M571" s="30">
        <f>IF(L571&lt;=Calculator!$F$9,'Growth rate'!J570,0)</f>
        <v>0</v>
      </c>
      <c r="N571" s="30">
        <f t="shared" si="111"/>
        <v>0</v>
      </c>
      <c r="O571" s="31">
        <f t="shared" si="112"/>
        <v>0</v>
      </c>
      <c r="P571" s="31">
        <f t="shared" si="113"/>
        <v>0</v>
      </c>
      <c r="Q571" s="31">
        <f t="shared" si="105"/>
        <v>0</v>
      </c>
      <c r="R571" s="24">
        <f t="shared" si="114"/>
        <v>0.5</v>
      </c>
      <c r="S571" s="24">
        <f>VLOOKUP(R571,LAI!$E$132:$F$282,2,FALSE)</f>
        <v>2.6069733117608935</v>
      </c>
      <c r="T571" s="32">
        <f t="shared" si="106"/>
        <v>0</v>
      </c>
    </row>
    <row r="572" spans="1:20" x14ac:dyDescent="0.35">
      <c r="A572" s="23">
        <f t="shared" si="115"/>
        <v>569</v>
      </c>
      <c r="B572" s="30">
        <f>IF(A572&lt;=Calculator!$B$9,'Growth rate'!B571,0)</f>
        <v>0</v>
      </c>
      <c r="C572" s="30">
        <f t="shared" si="107"/>
        <v>0</v>
      </c>
      <c r="D572" s="31">
        <f t="shared" si="108"/>
        <v>0</v>
      </c>
      <c r="E572" s="31">
        <f t="shared" si="109"/>
        <v>0</v>
      </c>
      <c r="F572" s="31">
        <f t="shared" si="103"/>
        <v>0</v>
      </c>
      <c r="G572" s="24">
        <f t="shared" si="110"/>
        <v>0.5</v>
      </c>
      <c r="H572" s="24">
        <f>VLOOKUP(G572,LAI!$E$132:$F$282,2,FALSE)</f>
        <v>2.6069733117608935</v>
      </c>
      <c r="I572" s="32">
        <f t="shared" si="104"/>
        <v>0</v>
      </c>
      <c r="J572" s="35"/>
      <c r="L572" s="23">
        <v>569</v>
      </c>
      <c r="M572" s="30">
        <f>IF(L572&lt;=Calculator!$F$9,'Growth rate'!J571,0)</f>
        <v>0</v>
      </c>
      <c r="N572" s="30">
        <f t="shared" si="111"/>
        <v>0</v>
      </c>
      <c r="O572" s="31">
        <f t="shared" si="112"/>
        <v>0</v>
      </c>
      <c r="P572" s="31">
        <f t="shared" si="113"/>
        <v>0</v>
      </c>
      <c r="Q572" s="31">
        <f t="shared" si="105"/>
        <v>0</v>
      </c>
      <c r="R572" s="24">
        <f t="shared" si="114"/>
        <v>0.5</v>
      </c>
      <c r="S572" s="24">
        <f>VLOOKUP(R572,LAI!$E$132:$F$282,2,FALSE)</f>
        <v>2.6069733117608935</v>
      </c>
      <c r="T572" s="32">
        <f t="shared" si="106"/>
        <v>0</v>
      </c>
    </row>
    <row r="573" spans="1:20" x14ac:dyDescent="0.35">
      <c r="A573" s="23">
        <f t="shared" si="115"/>
        <v>570</v>
      </c>
      <c r="B573" s="30">
        <f>IF(A573&lt;=Calculator!$B$9,'Growth rate'!B572,0)</f>
        <v>0</v>
      </c>
      <c r="C573" s="30">
        <f t="shared" si="107"/>
        <v>0</v>
      </c>
      <c r="D573" s="31">
        <f t="shared" si="108"/>
        <v>0</v>
      </c>
      <c r="E573" s="31">
        <f t="shared" si="109"/>
        <v>0</v>
      </c>
      <c r="F573" s="31">
        <f t="shared" si="103"/>
        <v>0</v>
      </c>
      <c r="G573" s="24">
        <f t="shared" si="110"/>
        <v>0.5</v>
      </c>
      <c r="H573" s="24">
        <f>VLOOKUP(G573,LAI!$E$132:$F$282,2,FALSE)</f>
        <v>2.6069733117608935</v>
      </c>
      <c r="I573" s="32">
        <f t="shared" si="104"/>
        <v>0</v>
      </c>
      <c r="J573" s="35"/>
      <c r="L573" s="23">
        <v>570</v>
      </c>
      <c r="M573" s="30">
        <f>IF(L573&lt;=Calculator!$F$9,'Growth rate'!J572,0)</f>
        <v>0</v>
      </c>
      <c r="N573" s="30">
        <f t="shared" si="111"/>
        <v>0</v>
      </c>
      <c r="O573" s="31">
        <f t="shared" si="112"/>
        <v>0</v>
      </c>
      <c r="P573" s="31">
        <f t="shared" si="113"/>
        <v>0</v>
      </c>
      <c r="Q573" s="31">
        <f t="shared" si="105"/>
        <v>0</v>
      </c>
      <c r="R573" s="24">
        <f t="shared" si="114"/>
        <v>0.5</v>
      </c>
      <c r="S573" s="24">
        <f>VLOOKUP(R573,LAI!$E$132:$F$282,2,FALSE)</f>
        <v>2.6069733117608935</v>
      </c>
      <c r="T573" s="32">
        <f t="shared" si="106"/>
        <v>0</v>
      </c>
    </row>
    <row r="574" spans="1:20" x14ac:dyDescent="0.35">
      <c r="A574" s="23">
        <f t="shared" si="115"/>
        <v>571</v>
      </c>
      <c r="B574" s="30">
        <f>IF(A574&lt;=Calculator!$B$9,'Growth rate'!B573,0)</f>
        <v>0</v>
      </c>
      <c r="C574" s="30">
        <f t="shared" si="107"/>
        <v>0</v>
      </c>
      <c r="D574" s="31">
        <f t="shared" si="108"/>
        <v>0</v>
      </c>
      <c r="E574" s="31">
        <f t="shared" si="109"/>
        <v>0</v>
      </c>
      <c r="F574" s="31">
        <f t="shared" si="103"/>
        <v>0</v>
      </c>
      <c r="G574" s="24">
        <f t="shared" si="110"/>
        <v>0.5</v>
      </c>
      <c r="H574" s="24">
        <f>VLOOKUP(G574,LAI!$E$132:$F$282,2,FALSE)</f>
        <v>2.6069733117608935</v>
      </c>
      <c r="I574" s="32">
        <f t="shared" si="104"/>
        <v>0</v>
      </c>
      <c r="J574" s="35"/>
      <c r="L574" s="23">
        <v>571</v>
      </c>
      <c r="M574" s="30">
        <f>IF(L574&lt;=Calculator!$F$9,'Growth rate'!J573,0)</f>
        <v>0</v>
      </c>
      <c r="N574" s="30">
        <f t="shared" si="111"/>
        <v>0</v>
      </c>
      <c r="O574" s="31">
        <f t="shared" si="112"/>
        <v>0</v>
      </c>
      <c r="P574" s="31">
        <f t="shared" si="113"/>
        <v>0</v>
      </c>
      <c r="Q574" s="31">
        <f t="shared" si="105"/>
        <v>0</v>
      </c>
      <c r="R574" s="24">
        <f t="shared" si="114"/>
        <v>0.5</v>
      </c>
      <c r="S574" s="24">
        <f>VLOOKUP(R574,LAI!$E$132:$F$282,2,FALSE)</f>
        <v>2.6069733117608935</v>
      </c>
      <c r="T574" s="32">
        <f t="shared" si="106"/>
        <v>0</v>
      </c>
    </row>
    <row r="575" spans="1:20" x14ac:dyDescent="0.35">
      <c r="A575" s="23">
        <f t="shared" si="115"/>
        <v>572</v>
      </c>
      <c r="B575" s="30">
        <f>IF(A575&lt;=Calculator!$B$9,'Growth rate'!B574,0)</f>
        <v>0</v>
      </c>
      <c r="C575" s="30">
        <f t="shared" si="107"/>
        <v>0</v>
      </c>
      <c r="D575" s="31">
        <f t="shared" si="108"/>
        <v>0</v>
      </c>
      <c r="E575" s="31">
        <f t="shared" si="109"/>
        <v>0</v>
      </c>
      <c r="F575" s="31">
        <f t="shared" si="103"/>
        <v>0</v>
      </c>
      <c r="G575" s="24">
        <f t="shared" si="110"/>
        <v>0.5</v>
      </c>
      <c r="H575" s="24">
        <f>VLOOKUP(G575,LAI!$E$132:$F$282,2,FALSE)</f>
        <v>2.6069733117608935</v>
      </c>
      <c r="I575" s="32">
        <f t="shared" si="104"/>
        <v>0</v>
      </c>
      <c r="J575" s="35"/>
      <c r="L575" s="23">
        <v>572</v>
      </c>
      <c r="M575" s="30">
        <f>IF(L575&lt;=Calculator!$F$9,'Growth rate'!J574,0)</f>
        <v>0</v>
      </c>
      <c r="N575" s="30">
        <f t="shared" si="111"/>
        <v>0</v>
      </c>
      <c r="O575" s="31">
        <f t="shared" si="112"/>
        <v>0</v>
      </c>
      <c r="P575" s="31">
        <f t="shared" si="113"/>
        <v>0</v>
      </c>
      <c r="Q575" s="31">
        <f t="shared" si="105"/>
        <v>0</v>
      </c>
      <c r="R575" s="24">
        <f t="shared" si="114"/>
        <v>0.5</v>
      </c>
      <c r="S575" s="24">
        <f>VLOOKUP(R575,LAI!$E$132:$F$282,2,FALSE)</f>
        <v>2.6069733117608935</v>
      </c>
      <c r="T575" s="32">
        <f t="shared" si="106"/>
        <v>0</v>
      </c>
    </row>
    <row r="576" spans="1:20" x14ac:dyDescent="0.35">
      <c r="A576" s="26">
        <f t="shared" si="115"/>
        <v>573</v>
      </c>
      <c r="B576" s="30">
        <f>IF(A576&lt;=Calculator!$B$9,'Growth rate'!B575,0)</f>
        <v>0</v>
      </c>
      <c r="C576" s="30">
        <f t="shared" si="107"/>
        <v>0</v>
      </c>
      <c r="D576" s="31">
        <f t="shared" si="108"/>
        <v>0</v>
      </c>
      <c r="E576" s="31">
        <f t="shared" si="109"/>
        <v>0</v>
      </c>
      <c r="F576" s="31">
        <f t="shared" si="103"/>
        <v>0</v>
      </c>
      <c r="G576" s="24">
        <f t="shared" si="110"/>
        <v>0.5</v>
      </c>
      <c r="H576" s="24">
        <f>VLOOKUP(G576,LAI!$E$132:$F$282,2,FALSE)</f>
        <v>2.6069733117608935</v>
      </c>
      <c r="I576" s="32">
        <f t="shared" si="104"/>
        <v>0</v>
      </c>
      <c r="J576" s="35"/>
      <c r="L576" s="23">
        <v>573</v>
      </c>
      <c r="M576" s="30">
        <f>IF(L576&lt;=Calculator!$F$9,'Growth rate'!J575,0)</f>
        <v>0</v>
      </c>
      <c r="N576" s="30">
        <f t="shared" si="111"/>
        <v>0</v>
      </c>
      <c r="O576" s="31">
        <f t="shared" si="112"/>
        <v>0</v>
      </c>
      <c r="P576" s="31">
        <f t="shared" si="113"/>
        <v>0</v>
      </c>
      <c r="Q576" s="31">
        <f t="shared" si="105"/>
        <v>0</v>
      </c>
      <c r="R576" s="24">
        <f t="shared" si="114"/>
        <v>0.5</v>
      </c>
      <c r="S576" s="24">
        <f>VLOOKUP(R576,LAI!$E$132:$F$282,2,FALSE)</f>
        <v>2.6069733117608935</v>
      </c>
      <c r="T576" s="32">
        <f t="shared" si="106"/>
        <v>0</v>
      </c>
    </row>
    <row r="577" spans="1:20" x14ac:dyDescent="0.35">
      <c r="A577" s="23">
        <f t="shared" si="115"/>
        <v>574</v>
      </c>
      <c r="B577" s="30">
        <f>IF(A577&lt;=Calculator!$B$9,'Growth rate'!B576,0)</f>
        <v>0</v>
      </c>
      <c r="C577" s="30">
        <f t="shared" si="107"/>
        <v>0</v>
      </c>
      <c r="D577" s="31">
        <f t="shared" si="108"/>
        <v>0</v>
      </c>
      <c r="E577" s="31">
        <f t="shared" si="109"/>
        <v>0</v>
      </c>
      <c r="F577" s="31">
        <f t="shared" si="103"/>
        <v>0</v>
      </c>
      <c r="G577" s="24">
        <f t="shared" si="110"/>
        <v>0.5</v>
      </c>
      <c r="H577" s="24">
        <f>VLOOKUP(G577,LAI!$E$132:$F$282,2,FALSE)</f>
        <v>2.6069733117608935</v>
      </c>
      <c r="I577" s="32">
        <f t="shared" si="104"/>
        <v>0</v>
      </c>
      <c r="J577" s="35"/>
      <c r="L577" s="23">
        <v>574</v>
      </c>
      <c r="M577" s="30">
        <f>IF(L577&lt;=Calculator!$F$9,'Growth rate'!J576,0)</f>
        <v>0</v>
      </c>
      <c r="N577" s="30">
        <f t="shared" si="111"/>
        <v>0</v>
      </c>
      <c r="O577" s="31">
        <f t="shared" si="112"/>
        <v>0</v>
      </c>
      <c r="P577" s="31">
        <f t="shared" si="113"/>
        <v>0</v>
      </c>
      <c r="Q577" s="31">
        <f t="shared" si="105"/>
        <v>0</v>
      </c>
      <c r="R577" s="24">
        <f t="shared" si="114"/>
        <v>0.5</v>
      </c>
      <c r="S577" s="24">
        <f>VLOOKUP(R577,LAI!$E$132:$F$282,2,FALSE)</f>
        <v>2.6069733117608935</v>
      </c>
      <c r="T577" s="32">
        <f t="shared" si="106"/>
        <v>0</v>
      </c>
    </row>
    <row r="578" spans="1:20" x14ac:dyDescent="0.35">
      <c r="A578" s="23">
        <f t="shared" si="115"/>
        <v>575</v>
      </c>
      <c r="B578" s="30">
        <f>IF(A578&lt;=Calculator!$B$9,'Growth rate'!B577,0)</f>
        <v>0</v>
      </c>
      <c r="C578" s="30">
        <f t="shared" si="107"/>
        <v>0</v>
      </c>
      <c r="D578" s="31">
        <f t="shared" si="108"/>
        <v>0</v>
      </c>
      <c r="E578" s="31">
        <f t="shared" si="109"/>
        <v>0</v>
      </c>
      <c r="F578" s="31">
        <f t="shared" si="103"/>
        <v>0</v>
      </c>
      <c r="G578" s="24">
        <f t="shared" si="110"/>
        <v>0.5</v>
      </c>
      <c r="H578" s="24">
        <f>VLOOKUP(G578,LAI!$E$132:$F$282,2,FALSE)</f>
        <v>2.6069733117608935</v>
      </c>
      <c r="I578" s="32">
        <f t="shared" si="104"/>
        <v>0</v>
      </c>
      <c r="J578" s="35"/>
      <c r="L578" s="23">
        <v>575</v>
      </c>
      <c r="M578" s="30">
        <f>IF(L578&lt;=Calculator!$F$9,'Growth rate'!J577,0)</f>
        <v>0</v>
      </c>
      <c r="N578" s="30">
        <f t="shared" si="111"/>
        <v>0</v>
      </c>
      <c r="O578" s="31">
        <f t="shared" si="112"/>
        <v>0</v>
      </c>
      <c r="P578" s="31">
        <f t="shared" si="113"/>
        <v>0</v>
      </c>
      <c r="Q578" s="31">
        <f t="shared" si="105"/>
        <v>0</v>
      </c>
      <c r="R578" s="24">
        <f t="shared" si="114"/>
        <v>0.5</v>
      </c>
      <c r="S578" s="24">
        <f>VLOOKUP(R578,LAI!$E$132:$F$282,2,FALSE)</f>
        <v>2.6069733117608935</v>
      </c>
      <c r="T578" s="32">
        <f t="shared" si="106"/>
        <v>0</v>
      </c>
    </row>
    <row r="579" spans="1:20" x14ac:dyDescent="0.35">
      <c r="A579" s="23">
        <f t="shared" si="115"/>
        <v>576</v>
      </c>
      <c r="B579" s="30">
        <f>IF(A579&lt;=Calculator!$B$9,'Growth rate'!B578,0)</f>
        <v>0</v>
      </c>
      <c r="C579" s="30">
        <f t="shared" si="107"/>
        <v>0</v>
      </c>
      <c r="D579" s="31">
        <f t="shared" si="108"/>
        <v>0</v>
      </c>
      <c r="E579" s="31">
        <f t="shared" si="109"/>
        <v>0</v>
      </c>
      <c r="F579" s="31">
        <f t="shared" si="103"/>
        <v>0</v>
      </c>
      <c r="G579" s="24">
        <f t="shared" si="110"/>
        <v>0.5</v>
      </c>
      <c r="H579" s="24">
        <f>VLOOKUP(G579,LAI!$E$132:$F$282,2,FALSE)</f>
        <v>2.6069733117608935</v>
      </c>
      <c r="I579" s="32">
        <f t="shared" si="104"/>
        <v>0</v>
      </c>
      <c r="J579" s="35"/>
      <c r="L579" s="23">
        <v>576</v>
      </c>
      <c r="M579" s="30">
        <f>IF(L579&lt;=Calculator!$F$9,'Growth rate'!J578,0)</f>
        <v>0</v>
      </c>
      <c r="N579" s="30">
        <f t="shared" si="111"/>
        <v>0</v>
      </c>
      <c r="O579" s="31">
        <f t="shared" si="112"/>
        <v>0</v>
      </c>
      <c r="P579" s="31">
        <f t="shared" si="113"/>
        <v>0</v>
      </c>
      <c r="Q579" s="31">
        <f t="shared" si="105"/>
        <v>0</v>
      </c>
      <c r="R579" s="24">
        <f t="shared" si="114"/>
        <v>0.5</v>
      </c>
      <c r="S579" s="24">
        <f>VLOOKUP(R579,LAI!$E$132:$F$282,2,FALSE)</f>
        <v>2.6069733117608935</v>
      </c>
      <c r="T579" s="32">
        <f t="shared" si="106"/>
        <v>0</v>
      </c>
    </row>
    <row r="580" spans="1:20" x14ac:dyDescent="0.35">
      <c r="A580" s="23">
        <f t="shared" si="115"/>
        <v>577</v>
      </c>
      <c r="B580" s="30">
        <f>IF(A580&lt;=Calculator!$B$9,'Growth rate'!B579,0)</f>
        <v>0</v>
      </c>
      <c r="C580" s="30">
        <f t="shared" si="107"/>
        <v>0</v>
      </c>
      <c r="D580" s="31">
        <f t="shared" si="108"/>
        <v>0</v>
      </c>
      <c r="E580" s="31">
        <f t="shared" si="109"/>
        <v>0</v>
      </c>
      <c r="F580" s="31">
        <f t="shared" ref="F580:F603" si="116">IF(D580&gt;0,IF(E580&gt;0,D580/E580,0),0)</f>
        <v>0</v>
      </c>
      <c r="G580" s="24">
        <f t="shared" si="110"/>
        <v>0.5</v>
      </c>
      <c r="H580" s="24">
        <f>VLOOKUP(G580,LAI!$E$132:$F$282,2,FALSE)</f>
        <v>2.6069733117608935</v>
      </c>
      <c r="I580" s="32">
        <f t="shared" ref="I580:I603" si="117">(((E580/2)^2)*PI())*H580</f>
        <v>0</v>
      </c>
      <c r="J580" s="35"/>
      <c r="L580" s="23">
        <v>577</v>
      </c>
      <c r="M580" s="30">
        <f>IF(L580&lt;=Calculator!$F$9,'Growth rate'!J579,0)</f>
        <v>0</v>
      </c>
      <c r="N580" s="30">
        <f t="shared" si="111"/>
        <v>0</v>
      </c>
      <c r="O580" s="31">
        <f t="shared" si="112"/>
        <v>0</v>
      </c>
      <c r="P580" s="31">
        <f t="shared" si="113"/>
        <v>0</v>
      </c>
      <c r="Q580" s="31">
        <f t="shared" ref="Q580:Q603" si="118">IF(O580&gt;0,IF(P580&gt;0,O580/P580,0),0)</f>
        <v>0</v>
      </c>
      <c r="R580" s="24">
        <f t="shared" si="114"/>
        <v>0.5</v>
      </c>
      <c r="S580" s="24">
        <f>VLOOKUP(R580,LAI!$E$132:$F$282,2,FALSE)</f>
        <v>2.6069733117608935</v>
      </c>
      <c r="T580" s="32">
        <f t="shared" ref="T580:T603" si="119">(((P580/2)^2)*PI())*S580</f>
        <v>0</v>
      </c>
    </row>
    <row r="581" spans="1:20" x14ac:dyDescent="0.35">
      <c r="A581" s="23">
        <f t="shared" si="115"/>
        <v>578</v>
      </c>
      <c r="B581" s="30">
        <f>IF(A581&lt;=Calculator!$B$9,'Growth rate'!B580,0)</f>
        <v>0</v>
      </c>
      <c r="C581" s="30">
        <f t="shared" ref="C581:C603" si="120">IF(B581&lt;=45,B581,45)</f>
        <v>0</v>
      </c>
      <c r="D581" s="31">
        <f t="shared" ref="D581:D603" si="121">IF(C581&gt;0,EXP(1.6125 + (LN(C581) * 0.6897)),0)</f>
        <v>0</v>
      </c>
      <c r="E581" s="31">
        <f t="shared" ref="E581:E603" si="122">IF(C581&gt;0,3.9088+(C581*2.6747)+(C581^2*-0.0329),0)</f>
        <v>0</v>
      </c>
      <c r="F581" s="31">
        <f t="shared" si="116"/>
        <v>0</v>
      </c>
      <c r="G581" s="24">
        <f t="shared" ref="G581:G603" si="123">IF(F581&gt;2,2, IF(F581&lt;0.5,0.5,ROUND(F581,2)))</f>
        <v>0.5</v>
      </c>
      <c r="H581" s="24">
        <f>VLOOKUP(G581,LAI!$E$132:$F$282,2,FALSE)</f>
        <v>2.6069733117608935</v>
      </c>
      <c r="I581" s="32">
        <f t="shared" si="117"/>
        <v>0</v>
      </c>
      <c r="J581" s="35"/>
      <c r="L581" s="23">
        <v>578</v>
      </c>
      <c r="M581" s="30">
        <f>IF(L581&lt;=Calculator!$F$9,'Growth rate'!J580,0)</f>
        <v>0</v>
      </c>
      <c r="N581" s="30">
        <f t="shared" ref="N581:N603" si="124">IF(M581&lt;=45,M581,45)</f>
        <v>0</v>
      </c>
      <c r="O581" s="31">
        <f t="shared" ref="O581:O603" si="125">IF(N581&gt;0,EXP(1.6125 + (LN(N581) * 0.6897)),0)</f>
        <v>0</v>
      </c>
      <c r="P581" s="31">
        <f t="shared" ref="P581:P603" si="126">IF(N581&gt;0,3.9088+(N581*2.6747)+(N581^2*-0.0329),0)</f>
        <v>0</v>
      </c>
      <c r="Q581" s="31">
        <f t="shared" si="118"/>
        <v>0</v>
      </c>
      <c r="R581" s="24">
        <f t="shared" ref="R581:R603" si="127">IF(Q581&gt;2,2, IF(Q581&lt;0.5,0.5,ROUND(Q581,2)))</f>
        <v>0.5</v>
      </c>
      <c r="S581" s="24">
        <f>VLOOKUP(R581,LAI!$E$132:$F$282,2,FALSE)</f>
        <v>2.6069733117608935</v>
      </c>
      <c r="T581" s="32">
        <f t="shared" si="119"/>
        <v>0</v>
      </c>
    </row>
    <row r="582" spans="1:20" x14ac:dyDescent="0.35">
      <c r="A582" s="23">
        <f t="shared" si="115"/>
        <v>579</v>
      </c>
      <c r="B582" s="30">
        <f>IF(A582&lt;=Calculator!$B$9,'Growth rate'!B581,0)</f>
        <v>0</v>
      </c>
      <c r="C582" s="30">
        <f t="shared" si="120"/>
        <v>0</v>
      </c>
      <c r="D582" s="31">
        <f t="shared" si="121"/>
        <v>0</v>
      </c>
      <c r="E582" s="31">
        <f t="shared" si="122"/>
        <v>0</v>
      </c>
      <c r="F582" s="31">
        <f t="shared" si="116"/>
        <v>0</v>
      </c>
      <c r="G582" s="24">
        <f t="shared" si="123"/>
        <v>0.5</v>
      </c>
      <c r="H582" s="24">
        <f>VLOOKUP(G582,LAI!$E$132:$F$282,2,FALSE)</f>
        <v>2.6069733117608935</v>
      </c>
      <c r="I582" s="32">
        <f t="shared" si="117"/>
        <v>0</v>
      </c>
      <c r="J582" s="35"/>
      <c r="L582" s="23">
        <v>579</v>
      </c>
      <c r="M582" s="30">
        <f>IF(L582&lt;=Calculator!$F$9,'Growth rate'!J581,0)</f>
        <v>0</v>
      </c>
      <c r="N582" s="30">
        <f t="shared" si="124"/>
        <v>0</v>
      </c>
      <c r="O582" s="31">
        <f t="shared" si="125"/>
        <v>0</v>
      </c>
      <c r="P582" s="31">
        <f t="shared" si="126"/>
        <v>0</v>
      </c>
      <c r="Q582" s="31">
        <f t="shared" si="118"/>
        <v>0</v>
      </c>
      <c r="R582" s="24">
        <f t="shared" si="127"/>
        <v>0.5</v>
      </c>
      <c r="S582" s="24">
        <f>VLOOKUP(R582,LAI!$E$132:$F$282,2,FALSE)</f>
        <v>2.6069733117608935</v>
      </c>
      <c r="T582" s="32">
        <f t="shared" si="119"/>
        <v>0</v>
      </c>
    </row>
    <row r="583" spans="1:20" x14ac:dyDescent="0.35">
      <c r="A583" s="23">
        <f t="shared" si="115"/>
        <v>580</v>
      </c>
      <c r="B583" s="30">
        <f>IF(A583&lt;=Calculator!$B$9,'Growth rate'!B582,0)</f>
        <v>0</v>
      </c>
      <c r="C583" s="30">
        <f t="shared" si="120"/>
        <v>0</v>
      </c>
      <c r="D583" s="31">
        <f t="shared" si="121"/>
        <v>0</v>
      </c>
      <c r="E583" s="31">
        <f t="shared" si="122"/>
        <v>0</v>
      </c>
      <c r="F583" s="31">
        <f t="shared" si="116"/>
        <v>0</v>
      </c>
      <c r="G583" s="24">
        <f t="shared" si="123"/>
        <v>0.5</v>
      </c>
      <c r="H583" s="24">
        <f>VLOOKUP(G583,LAI!$E$132:$F$282,2,FALSE)</f>
        <v>2.6069733117608935</v>
      </c>
      <c r="I583" s="32">
        <f t="shared" si="117"/>
        <v>0</v>
      </c>
      <c r="J583" s="35"/>
      <c r="L583" s="23">
        <v>580</v>
      </c>
      <c r="M583" s="30">
        <f>IF(L583&lt;=Calculator!$F$9,'Growth rate'!J582,0)</f>
        <v>0</v>
      </c>
      <c r="N583" s="30">
        <f t="shared" si="124"/>
        <v>0</v>
      </c>
      <c r="O583" s="31">
        <f t="shared" si="125"/>
        <v>0</v>
      </c>
      <c r="P583" s="31">
        <f t="shared" si="126"/>
        <v>0</v>
      </c>
      <c r="Q583" s="31">
        <f t="shared" si="118"/>
        <v>0</v>
      </c>
      <c r="R583" s="24">
        <f t="shared" si="127"/>
        <v>0.5</v>
      </c>
      <c r="S583" s="24">
        <f>VLOOKUP(R583,LAI!$E$132:$F$282,2,FALSE)</f>
        <v>2.6069733117608935</v>
      </c>
      <c r="T583" s="32">
        <f t="shared" si="119"/>
        <v>0</v>
      </c>
    </row>
    <row r="584" spans="1:20" x14ac:dyDescent="0.35">
      <c r="A584" s="23">
        <f t="shared" si="115"/>
        <v>581</v>
      </c>
      <c r="B584" s="30">
        <f>IF(A584&lt;=Calculator!$B$9,'Growth rate'!B583,0)</f>
        <v>0</v>
      </c>
      <c r="C584" s="30">
        <f t="shared" si="120"/>
        <v>0</v>
      </c>
      <c r="D584" s="31">
        <f t="shared" si="121"/>
        <v>0</v>
      </c>
      <c r="E584" s="31">
        <f t="shared" si="122"/>
        <v>0</v>
      </c>
      <c r="F584" s="31">
        <f t="shared" si="116"/>
        <v>0</v>
      </c>
      <c r="G584" s="24">
        <f t="shared" si="123"/>
        <v>0.5</v>
      </c>
      <c r="H584" s="24">
        <f>VLOOKUP(G584,LAI!$E$132:$F$282,2,FALSE)</f>
        <v>2.6069733117608935</v>
      </c>
      <c r="I584" s="32">
        <f t="shared" si="117"/>
        <v>0</v>
      </c>
      <c r="J584" s="35"/>
      <c r="L584" s="23">
        <v>581</v>
      </c>
      <c r="M584" s="30">
        <f>IF(L584&lt;=Calculator!$F$9,'Growth rate'!J583,0)</f>
        <v>0</v>
      </c>
      <c r="N584" s="30">
        <f t="shared" si="124"/>
        <v>0</v>
      </c>
      <c r="O584" s="31">
        <f t="shared" si="125"/>
        <v>0</v>
      </c>
      <c r="P584" s="31">
        <f t="shared" si="126"/>
        <v>0</v>
      </c>
      <c r="Q584" s="31">
        <f t="shared" si="118"/>
        <v>0</v>
      </c>
      <c r="R584" s="24">
        <f t="shared" si="127"/>
        <v>0.5</v>
      </c>
      <c r="S584" s="24">
        <f>VLOOKUP(R584,LAI!$E$132:$F$282,2,FALSE)</f>
        <v>2.6069733117608935</v>
      </c>
      <c r="T584" s="32">
        <f t="shared" si="119"/>
        <v>0</v>
      </c>
    </row>
    <row r="585" spans="1:20" x14ac:dyDescent="0.35">
      <c r="A585" s="23">
        <f t="shared" si="115"/>
        <v>582</v>
      </c>
      <c r="B585" s="30">
        <f>IF(A585&lt;=Calculator!$B$9,'Growth rate'!B584,0)</f>
        <v>0</v>
      </c>
      <c r="C585" s="30">
        <f t="shared" si="120"/>
        <v>0</v>
      </c>
      <c r="D585" s="31">
        <f t="shared" si="121"/>
        <v>0</v>
      </c>
      <c r="E585" s="31">
        <f t="shared" si="122"/>
        <v>0</v>
      </c>
      <c r="F585" s="31">
        <f t="shared" si="116"/>
        <v>0</v>
      </c>
      <c r="G585" s="24">
        <f t="shared" si="123"/>
        <v>0.5</v>
      </c>
      <c r="H585" s="24">
        <f>VLOOKUP(G585,LAI!$E$132:$F$282,2,FALSE)</f>
        <v>2.6069733117608935</v>
      </c>
      <c r="I585" s="32">
        <f t="shared" si="117"/>
        <v>0</v>
      </c>
      <c r="J585" s="35"/>
      <c r="L585" s="23">
        <v>582</v>
      </c>
      <c r="M585" s="30">
        <f>IF(L585&lt;=Calculator!$F$9,'Growth rate'!J584,0)</f>
        <v>0</v>
      </c>
      <c r="N585" s="30">
        <f t="shared" si="124"/>
        <v>0</v>
      </c>
      <c r="O585" s="31">
        <f t="shared" si="125"/>
        <v>0</v>
      </c>
      <c r="P585" s="31">
        <f t="shared" si="126"/>
        <v>0</v>
      </c>
      <c r="Q585" s="31">
        <f t="shared" si="118"/>
        <v>0</v>
      </c>
      <c r="R585" s="24">
        <f t="shared" si="127"/>
        <v>0.5</v>
      </c>
      <c r="S585" s="24">
        <f>VLOOKUP(R585,LAI!$E$132:$F$282,2,FALSE)</f>
        <v>2.6069733117608935</v>
      </c>
      <c r="T585" s="32">
        <f t="shared" si="119"/>
        <v>0</v>
      </c>
    </row>
    <row r="586" spans="1:20" x14ac:dyDescent="0.35">
      <c r="A586" s="23">
        <f t="shared" si="115"/>
        <v>583</v>
      </c>
      <c r="B586" s="30">
        <f>IF(A586&lt;=Calculator!$B$9,'Growth rate'!B585,0)</f>
        <v>0</v>
      </c>
      <c r="C586" s="30">
        <f t="shared" si="120"/>
        <v>0</v>
      </c>
      <c r="D586" s="31">
        <f t="shared" si="121"/>
        <v>0</v>
      </c>
      <c r="E586" s="31">
        <f t="shared" si="122"/>
        <v>0</v>
      </c>
      <c r="F586" s="31">
        <f t="shared" si="116"/>
        <v>0</v>
      </c>
      <c r="G586" s="24">
        <f t="shared" si="123"/>
        <v>0.5</v>
      </c>
      <c r="H586" s="24">
        <f>VLOOKUP(G586,LAI!$E$132:$F$282,2,FALSE)</f>
        <v>2.6069733117608935</v>
      </c>
      <c r="I586" s="32">
        <f t="shared" si="117"/>
        <v>0</v>
      </c>
      <c r="J586" s="35"/>
      <c r="L586" s="23">
        <v>583</v>
      </c>
      <c r="M586" s="30">
        <f>IF(L586&lt;=Calculator!$F$9,'Growth rate'!J585,0)</f>
        <v>0</v>
      </c>
      <c r="N586" s="30">
        <f t="shared" si="124"/>
        <v>0</v>
      </c>
      <c r="O586" s="31">
        <f t="shared" si="125"/>
        <v>0</v>
      </c>
      <c r="P586" s="31">
        <f t="shared" si="126"/>
        <v>0</v>
      </c>
      <c r="Q586" s="31">
        <f t="shared" si="118"/>
        <v>0</v>
      </c>
      <c r="R586" s="24">
        <f t="shared" si="127"/>
        <v>0.5</v>
      </c>
      <c r="S586" s="24">
        <f>VLOOKUP(R586,LAI!$E$132:$F$282,2,FALSE)</f>
        <v>2.6069733117608935</v>
      </c>
      <c r="T586" s="32">
        <f t="shared" si="119"/>
        <v>0</v>
      </c>
    </row>
    <row r="587" spans="1:20" x14ac:dyDescent="0.35">
      <c r="A587" s="23">
        <f t="shared" si="115"/>
        <v>584</v>
      </c>
      <c r="B587" s="30">
        <f>IF(A587&lt;=Calculator!$B$9,'Growth rate'!B586,0)</f>
        <v>0</v>
      </c>
      <c r="C587" s="30">
        <f t="shared" si="120"/>
        <v>0</v>
      </c>
      <c r="D587" s="31">
        <f t="shared" si="121"/>
        <v>0</v>
      </c>
      <c r="E587" s="31">
        <f t="shared" si="122"/>
        <v>0</v>
      </c>
      <c r="F587" s="31">
        <f t="shared" si="116"/>
        <v>0</v>
      </c>
      <c r="G587" s="24">
        <f t="shared" si="123"/>
        <v>0.5</v>
      </c>
      <c r="H587" s="24">
        <f>VLOOKUP(G587,LAI!$E$132:$F$282,2,FALSE)</f>
        <v>2.6069733117608935</v>
      </c>
      <c r="I587" s="32">
        <f t="shared" si="117"/>
        <v>0</v>
      </c>
      <c r="J587" s="35"/>
      <c r="L587" s="23">
        <v>584</v>
      </c>
      <c r="M587" s="30">
        <f>IF(L587&lt;=Calculator!$F$9,'Growth rate'!J586,0)</f>
        <v>0</v>
      </c>
      <c r="N587" s="30">
        <f t="shared" si="124"/>
        <v>0</v>
      </c>
      <c r="O587" s="31">
        <f t="shared" si="125"/>
        <v>0</v>
      </c>
      <c r="P587" s="31">
        <f t="shared" si="126"/>
        <v>0</v>
      </c>
      <c r="Q587" s="31">
        <f t="shared" si="118"/>
        <v>0</v>
      </c>
      <c r="R587" s="24">
        <f t="shared" si="127"/>
        <v>0.5</v>
      </c>
      <c r="S587" s="24">
        <f>VLOOKUP(R587,LAI!$E$132:$F$282,2,FALSE)</f>
        <v>2.6069733117608935</v>
      </c>
      <c r="T587" s="32">
        <f t="shared" si="119"/>
        <v>0</v>
      </c>
    </row>
    <row r="588" spans="1:20" x14ac:dyDescent="0.35">
      <c r="A588" s="23">
        <f t="shared" si="115"/>
        <v>585</v>
      </c>
      <c r="B588" s="30">
        <f>IF(A588&lt;=Calculator!$B$9,'Growth rate'!B587,0)</f>
        <v>0</v>
      </c>
      <c r="C588" s="30">
        <f t="shared" si="120"/>
        <v>0</v>
      </c>
      <c r="D588" s="31">
        <f t="shared" si="121"/>
        <v>0</v>
      </c>
      <c r="E588" s="31">
        <f t="shared" si="122"/>
        <v>0</v>
      </c>
      <c r="F588" s="31">
        <f t="shared" si="116"/>
        <v>0</v>
      </c>
      <c r="G588" s="24">
        <f t="shared" si="123"/>
        <v>0.5</v>
      </c>
      <c r="H588" s="24">
        <f>VLOOKUP(G588,LAI!$E$132:$F$282,2,FALSE)</f>
        <v>2.6069733117608935</v>
      </c>
      <c r="I588" s="32">
        <f t="shared" si="117"/>
        <v>0</v>
      </c>
      <c r="J588" s="35"/>
      <c r="L588" s="23">
        <v>585</v>
      </c>
      <c r="M588" s="30">
        <f>IF(L588&lt;=Calculator!$F$9,'Growth rate'!J587,0)</f>
        <v>0</v>
      </c>
      <c r="N588" s="30">
        <f t="shared" si="124"/>
        <v>0</v>
      </c>
      <c r="O588" s="31">
        <f t="shared" si="125"/>
        <v>0</v>
      </c>
      <c r="P588" s="31">
        <f t="shared" si="126"/>
        <v>0</v>
      </c>
      <c r="Q588" s="31">
        <f t="shared" si="118"/>
        <v>0</v>
      </c>
      <c r="R588" s="24">
        <f t="shared" si="127"/>
        <v>0.5</v>
      </c>
      <c r="S588" s="24">
        <f>VLOOKUP(R588,LAI!$E$132:$F$282,2,FALSE)</f>
        <v>2.6069733117608935</v>
      </c>
      <c r="T588" s="32">
        <f t="shared" si="119"/>
        <v>0</v>
      </c>
    </row>
    <row r="589" spans="1:20" x14ac:dyDescent="0.35">
      <c r="A589" s="23">
        <f t="shared" si="115"/>
        <v>586</v>
      </c>
      <c r="B589" s="30">
        <f>IF(A589&lt;=Calculator!$B$9,'Growth rate'!B588,0)</f>
        <v>0</v>
      </c>
      <c r="C589" s="30">
        <f t="shared" si="120"/>
        <v>0</v>
      </c>
      <c r="D589" s="31">
        <f t="shared" si="121"/>
        <v>0</v>
      </c>
      <c r="E589" s="31">
        <f t="shared" si="122"/>
        <v>0</v>
      </c>
      <c r="F589" s="31">
        <f t="shared" si="116"/>
        <v>0</v>
      </c>
      <c r="G589" s="24">
        <f t="shared" si="123"/>
        <v>0.5</v>
      </c>
      <c r="H589" s="24">
        <f>VLOOKUP(G589,LAI!$E$132:$F$282,2,FALSE)</f>
        <v>2.6069733117608935</v>
      </c>
      <c r="I589" s="32">
        <f t="shared" si="117"/>
        <v>0</v>
      </c>
      <c r="J589" s="35"/>
      <c r="L589" s="23">
        <v>586</v>
      </c>
      <c r="M589" s="30">
        <f>IF(L589&lt;=Calculator!$F$9,'Growth rate'!J588,0)</f>
        <v>0</v>
      </c>
      <c r="N589" s="30">
        <f t="shared" si="124"/>
        <v>0</v>
      </c>
      <c r="O589" s="31">
        <f t="shared" si="125"/>
        <v>0</v>
      </c>
      <c r="P589" s="31">
        <f t="shared" si="126"/>
        <v>0</v>
      </c>
      <c r="Q589" s="31">
        <f t="shared" si="118"/>
        <v>0</v>
      </c>
      <c r="R589" s="24">
        <f t="shared" si="127"/>
        <v>0.5</v>
      </c>
      <c r="S589" s="24">
        <f>VLOOKUP(R589,LAI!$E$132:$F$282,2,FALSE)</f>
        <v>2.6069733117608935</v>
      </c>
      <c r="T589" s="32">
        <f t="shared" si="119"/>
        <v>0</v>
      </c>
    </row>
    <row r="590" spans="1:20" x14ac:dyDescent="0.35">
      <c r="A590" s="23">
        <f t="shared" si="115"/>
        <v>587</v>
      </c>
      <c r="B590" s="30">
        <f>IF(A590&lt;=Calculator!$B$9,'Growth rate'!B589,0)</f>
        <v>0</v>
      </c>
      <c r="C590" s="30">
        <f t="shared" si="120"/>
        <v>0</v>
      </c>
      <c r="D590" s="31">
        <f t="shared" si="121"/>
        <v>0</v>
      </c>
      <c r="E590" s="31">
        <f t="shared" si="122"/>
        <v>0</v>
      </c>
      <c r="F590" s="31">
        <f t="shared" si="116"/>
        <v>0</v>
      </c>
      <c r="G590" s="24">
        <f t="shared" si="123"/>
        <v>0.5</v>
      </c>
      <c r="H590" s="24">
        <f>VLOOKUP(G590,LAI!$E$132:$F$282,2,FALSE)</f>
        <v>2.6069733117608935</v>
      </c>
      <c r="I590" s="32">
        <f t="shared" si="117"/>
        <v>0</v>
      </c>
      <c r="J590" s="35"/>
      <c r="L590" s="23">
        <v>587</v>
      </c>
      <c r="M590" s="30">
        <f>IF(L590&lt;=Calculator!$F$9,'Growth rate'!J589,0)</f>
        <v>0</v>
      </c>
      <c r="N590" s="30">
        <f t="shared" si="124"/>
        <v>0</v>
      </c>
      <c r="O590" s="31">
        <f t="shared" si="125"/>
        <v>0</v>
      </c>
      <c r="P590" s="31">
        <f t="shared" si="126"/>
        <v>0</v>
      </c>
      <c r="Q590" s="31">
        <f t="shared" si="118"/>
        <v>0</v>
      </c>
      <c r="R590" s="24">
        <f t="shared" si="127"/>
        <v>0.5</v>
      </c>
      <c r="S590" s="24">
        <f>VLOOKUP(R590,LAI!$E$132:$F$282,2,FALSE)</f>
        <v>2.6069733117608935</v>
      </c>
      <c r="T590" s="32">
        <f t="shared" si="119"/>
        <v>0</v>
      </c>
    </row>
    <row r="591" spans="1:20" x14ac:dyDescent="0.35">
      <c r="A591" s="23">
        <f t="shared" si="115"/>
        <v>588</v>
      </c>
      <c r="B591" s="30">
        <f>IF(A591&lt;=Calculator!$B$9,'Growth rate'!B590,0)</f>
        <v>0</v>
      </c>
      <c r="C591" s="30">
        <f t="shared" si="120"/>
        <v>0</v>
      </c>
      <c r="D591" s="31">
        <f t="shared" si="121"/>
        <v>0</v>
      </c>
      <c r="E591" s="31">
        <f t="shared" si="122"/>
        <v>0</v>
      </c>
      <c r="F591" s="31">
        <f t="shared" si="116"/>
        <v>0</v>
      </c>
      <c r="G591" s="24">
        <f t="shared" si="123"/>
        <v>0.5</v>
      </c>
      <c r="H591" s="24">
        <f>VLOOKUP(G591,LAI!$E$132:$F$282,2,FALSE)</f>
        <v>2.6069733117608935</v>
      </c>
      <c r="I591" s="32">
        <f t="shared" si="117"/>
        <v>0</v>
      </c>
      <c r="J591" s="35"/>
      <c r="L591" s="23">
        <v>588</v>
      </c>
      <c r="M591" s="30">
        <f>IF(L591&lt;=Calculator!$F$9,'Growth rate'!J590,0)</f>
        <v>0</v>
      </c>
      <c r="N591" s="30">
        <f t="shared" si="124"/>
        <v>0</v>
      </c>
      <c r="O591" s="31">
        <f t="shared" si="125"/>
        <v>0</v>
      </c>
      <c r="P591" s="31">
        <f t="shared" si="126"/>
        <v>0</v>
      </c>
      <c r="Q591" s="31">
        <f t="shared" si="118"/>
        <v>0</v>
      </c>
      <c r="R591" s="24">
        <f t="shared" si="127"/>
        <v>0.5</v>
      </c>
      <c r="S591" s="24">
        <f>VLOOKUP(R591,LAI!$E$132:$F$282,2,FALSE)</f>
        <v>2.6069733117608935</v>
      </c>
      <c r="T591" s="32">
        <f t="shared" si="119"/>
        <v>0</v>
      </c>
    </row>
    <row r="592" spans="1:20" x14ac:dyDescent="0.35">
      <c r="A592" s="23">
        <f t="shared" si="115"/>
        <v>589</v>
      </c>
      <c r="B592" s="30">
        <f>IF(A592&lt;=Calculator!$B$9,'Growth rate'!B591,0)</f>
        <v>0</v>
      </c>
      <c r="C592" s="30">
        <f t="shared" si="120"/>
        <v>0</v>
      </c>
      <c r="D592" s="31">
        <f t="shared" si="121"/>
        <v>0</v>
      </c>
      <c r="E592" s="31">
        <f t="shared" si="122"/>
        <v>0</v>
      </c>
      <c r="F592" s="31">
        <f t="shared" si="116"/>
        <v>0</v>
      </c>
      <c r="G592" s="24">
        <f t="shared" si="123"/>
        <v>0.5</v>
      </c>
      <c r="H592" s="24">
        <f>VLOOKUP(G592,LAI!$E$132:$F$282,2,FALSE)</f>
        <v>2.6069733117608935</v>
      </c>
      <c r="I592" s="32">
        <f t="shared" si="117"/>
        <v>0</v>
      </c>
      <c r="J592" s="35"/>
      <c r="L592" s="23">
        <v>589</v>
      </c>
      <c r="M592" s="30">
        <f>IF(L592&lt;=Calculator!$F$9,'Growth rate'!J591,0)</f>
        <v>0</v>
      </c>
      <c r="N592" s="30">
        <f t="shared" si="124"/>
        <v>0</v>
      </c>
      <c r="O592" s="31">
        <f t="shared" si="125"/>
        <v>0</v>
      </c>
      <c r="P592" s="31">
        <f t="shared" si="126"/>
        <v>0</v>
      </c>
      <c r="Q592" s="31">
        <f t="shared" si="118"/>
        <v>0</v>
      </c>
      <c r="R592" s="24">
        <f t="shared" si="127"/>
        <v>0.5</v>
      </c>
      <c r="S592" s="24">
        <f>VLOOKUP(R592,LAI!$E$132:$F$282,2,FALSE)</f>
        <v>2.6069733117608935</v>
      </c>
      <c r="T592" s="32">
        <f t="shared" si="119"/>
        <v>0</v>
      </c>
    </row>
    <row r="593" spans="1:20" x14ac:dyDescent="0.35">
      <c r="A593" s="23">
        <f t="shared" si="115"/>
        <v>590</v>
      </c>
      <c r="B593" s="30">
        <f>IF(A593&lt;=Calculator!$B$9,'Growth rate'!B592,0)</f>
        <v>0</v>
      </c>
      <c r="C593" s="30">
        <f t="shared" si="120"/>
        <v>0</v>
      </c>
      <c r="D593" s="31">
        <f t="shared" si="121"/>
        <v>0</v>
      </c>
      <c r="E593" s="31">
        <f t="shared" si="122"/>
        <v>0</v>
      </c>
      <c r="F593" s="31">
        <f t="shared" si="116"/>
        <v>0</v>
      </c>
      <c r="G593" s="24">
        <f t="shared" si="123"/>
        <v>0.5</v>
      </c>
      <c r="H593" s="24">
        <f>VLOOKUP(G593,LAI!$E$132:$F$282,2,FALSE)</f>
        <v>2.6069733117608935</v>
      </c>
      <c r="I593" s="32">
        <f t="shared" si="117"/>
        <v>0</v>
      </c>
      <c r="J593" s="35"/>
      <c r="L593" s="23">
        <v>590</v>
      </c>
      <c r="M593" s="30">
        <f>IF(L593&lt;=Calculator!$F$9,'Growth rate'!J592,0)</f>
        <v>0</v>
      </c>
      <c r="N593" s="30">
        <f t="shared" si="124"/>
        <v>0</v>
      </c>
      <c r="O593" s="31">
        <f t="shared" si="125"/>
        <v>0</v>
      </c>
      <c r="P593" s="31">
        <f t="shared" si="126"/>
        <v>0</v>
      </c>
      <c r="Q593" s="31">
        <f t="shared" si="118"/>
        <v>0</v>
      </c>
      <c r="R593" s="24">
        <f t="shared" si="127"/>
        <v>0.5</v>
      </c>
      <c r="S593" s="24">
        <f>VLOOKUP(R593,LAI!$E$132:$F$282,2,FALSE)</f>
        <v>2.6069733117608935</v>
      </c>
      <c r="T593" s="32">
        <f t="shared" si="119"/>
        <v>0</v>
      </c>
    </row>
    <row r="594" spans="1:20" x14ac:dyDescent="0.35">
      <c r="A594" s="23">
        <f t="shared" si="115"/>
        <v>591</v>
      </c>
      <c r="B594" s="30">
        <f>IF(A594&lt;=Calculator!$B$9,'Growth rate'!B593,0)</f>
        <v>0</v>
      </c>
      <c r="C594" s="30">
        <f t="shared" si="120"/>
        <v>0</v>
      </c>
      <c r="D594" s="31">
        <f t="shared" si="121"/>
        <v>0</v>
      </c>
      <c r="E594" s="31">
        <f t="shared" si="122"/>
        <v>0</v>
      </c>
      <c r="F594" s="31">
        <f t="shared" si="116"/>
        <v>0</v>
      </c>
      <c r="G594" s="24">
        <f t="shared" si="123"/>
        <v>0.5</v>
      </c>
      <c r="H594" s="24">
        <f>VLOOKUP(G594,LAI!$E$132:$F$282,2,FALSE)</f>
        <v>2.6069733117608935</v>
      </c>
      <c r="I594" s="32">
        <f t="shared" si="117"/>
        <v>0</v>
      </c>
      <c r="J594" s="35"/>
      <c r="L594" s="23">
        <v>591</v>
      </c>
      <c r="M594" s="30">
        <f>IF(L594&lt;=Calculator!$F$9,'Growth rate'!J593,0)</f>
        <v>0</v>
      </c>
      <c r="N594" s="30">
        <f t="shared" si="124"/>
        <v>0</v>
      </c>
      <c r="O594" s="31">
        <f t="shared" si="125"/>
        <v>0</v>
      </c>
      <c r="P594" s="31">
        <f t="shared" si="126"/>
        <v>0</v>
      </c>
      <c r="Q594" s="31">
        <f t="shared" si="118"/>
        <v>0</v>
      </c>
      <c r="R594" s="24">
        <f t="shared" si="127"/>
        <v>0.5</v>
      </c>
      <c r="S594" s="24">
        <f>VLOOKUP(R594,LAI!$E$132:$F$282,2,FALSE)</f>
        <v>2.6069733117608935</v>
      </c>
      <c r="T594" s="32">
        <f t="shared" si="119"/>
        <v>0</v>
      </c>
    </row>
    <row r="595" spans="1:20" x14ac:dyDescent="0.35">
      <c r="A595" s="23">
        <f t="shared" si="115"/>
        <v>592</v>
      </c>
      <c r="B595" s="30">
        <f>IF(A595&lt;=Calculator!$B$9,'Growth rate'!B594,0)</f>
        <v>0</v>
      </c>
      <c r="C595" s="30">
        <f t="shared" si="120"/>
        <v>0</v>
      </c>
      <c r="D595" s="31">
        <f t="shared" si="121"/>
        <v>0</v>
      </c>
      <c r="E595" s="31">
        <f t="shared" si="122"/>
        <v>0</v>
      </c>
      <c r="F595" s="31">
        <f t="shared" si="116"/>
        <v>0</v>
      </c>
      <c r="G595" s="24">
        <f t="shared" si="123"/>
        <v>0.5</v>
      </c>
      <c r="H595" s="24">
        <f>VLOOKUP(G595,LAI!$E$132:$F$282,2,FALSE)</f>
        <v>2.6069733117608935</v>
      </c>
      <c r="I595" s="32">
        <f t="shared" si="117"/>
        <v>0</v>
      </c>
      <c r="J595" s="35"/>
      <c r="L595" s="23">
        <v>592</v>
      </c>
      <c r="M595" s="30">
        <f>IF(L595&lt;=Calculator!$F$9,'Growth rate'!J594,0)</f>
        <v>0</v>
      </c>
      <c r="N595" s="30">
        <f t="shared" si="124"/>
        <v>0</v>
      </c>
      <c r="O595" s="31">
        <f t="shared" si="125"/>
        <v>0</v>
      </c>
      <c r="P595" s="31">
        <f t="shared" si="126"/>
        <v>0</v>
      </c>
      <c r="Q595" s="31">
        <f t="shared" si="118"/>
        <v>0</v>
      </c>
      <c r="R595" s="24">
        <f t="shared" si="127"/>
        <v>0.5</v>
      </c>
      <c r="S595" s="24">
        <f>VLOOKUP(R595,LAI!$E$132:$F$282,2,FALSE)</f>
        <v>2.6069733117608935</v>
      </c>
      <c r="T595" s="32">
        <f t="shared" si="119"/>
        <v>0</v>
      </c>
    </row>
    <row r="596" spans="1:20" x14ac:dyDescent="0.35">
      <c r="A596" s="23">
        <f t="shared" si="115"/>
        <v>593</v>
      </c>
      <c r="B596" s="30">
        <f>IF(A596&lt;=Calculator!$B$9,'Growth rate'!B595,0)</f>
        <v>0</v>
      </c>
      <c r="C596" s="30">
        <f t="shared" si="120"/>
        <v>0</v>
      </c>
      <c r="D596" s="31">
        <f t="shared" si="121"/>
        <v>0</v>
      </c>
      <c r="E596" s="31">
        <f t="shared" si="122"/>
        <v>0</v>
      </c>
      <c r="F596" s="31">
        <f t="shared" si="116"/>
        <v>0</v>
      </c>
      <c r="G596" s="24">
        <f t="shared" si="123"/>
        <v>0.5</v>
      </c>
      <c r="H596" s="24">
        <f>VLOOKUP(G596,LAI!$E$132:$F$282,2,FALSE)</f>
        <v>2.6069733117608935</v>
      </c>
      <c r="I596" s="32">
        <f t="shared" si="117"/>
        <v>0</v>
      </c>
      <c r="J596" s="35"/>
      <c r="L596" s="23">
        <v>593</v>
      </c>
      <c r="M596" s="30">
        <f>IF(L596&lt;=Calculator!$F$9,'Growth rate'!J595,0)</f>
        <v>0</v>
      </c>
      <c r="N596" s="30">
        <f t="shared" si="124"/>
        <v>0</v>
      </c>
      <c r="O596" s="31">
        <f t="shared" si="125"/>
        <v>0</v>
      </c>
      <c r="P596" s="31">
        <f t="shared" si="126"/>
        <v>0</v>
      </c>
      <c r="Q596" s="31">
        <f t="shared" si="118"/>
        <v>0</v>
      </c>
      <c r="R596" s="24">
        <f t="shared" si="127"/>
        <v>0.5</v>
      </c>
      <c r="S596" s="24">
        <f>VLOOKUP(R596,LAI!$E$132:$F$282,2,FALSE)</f>
        <v>2.6069733117608935</v>
      </c>
      <c r="T596" s="32">
        <f t="shared" si="119"/>
        <v>0</v>
      </c>
    </row>
    <row r="597" spans="1:20" x14ac:dyDescent="0.35">
      <c r="A597" s="23">
        <f t="shared" si="115"/>
        <v>594</v>
      </c>
      <c r="B597" s="30">
        <f>IF(A597&lt;=Calculator!$B$9,'Growth rate'!B596,0)</f>
        <v>0</v>
      </c>
      <c r="C597" s="30">
        <f t="shared" si="120"/>
        <v>0</v>
      </c>
      <c r="D597" s="31">
        <f t="shared" si="121"/>
        <v>0</v>
      </c>
      <c r="E597" s="31">
        <f t="shared" si="122"/>
        <v>0</v>
      </c>
      <c r="F597" s="31">
        <f t="shared" si="116"/>
        <v>0</v>
      </c>
      <c r="G597" s="24">
        <f t="shared" si="123"/>
        <v>0.5</v>
      </c>
      <c r="H597" s="24">
        <f>VLOOKUP(G597,LAI!$E$132:$F$282,2,FALSE)</f>
        <v>2.6069733117608935</v>
      </c>
      <c r="I597" s="32">
        <f t="shared" si="117"/>
        <v>0</v>
      </c>
      <c r="J597" s="35"/>
      <c r="L597" s="23">
        <v>594</v>
      </c>
      <c r="M597" s="30">
        <f>IF(L597&lt;=Calculator!$F$9,'Growth rate'!J596,0)</f>
        <v>0</v>
      </c>
      <c r="N597" s="30">
        <f t="shared" si="124"/>
        <v>0</v>
      </c>
      <c r="O597" s="31">
        <f t="shared" si="125"/>
        <v>0</v>
      </c>
      <c r="P597" s="31">
        <f t="shared" si="126"/>
        <v>0</v>
      </c>
      <c r="Q597" s="31">
        <f t="shared" si="118"/>
        <v>0</v>
      </c>
      <c r="R597" s="24">
        <f t="shared" si="127"/>
        <v>0.5</v>
      </c>
      <c r="S597" s="24">
        <f>VLOOKUP(R597,LAI!$E$132:$F$282,2,FALSE)</f>
        <v>2.6069733117608935</v>
      </c>
      <c r="T597" s="32">
        <f t="shared" si="119"/>
        <v>0</v>
      </c>
    </row>
    <row r="598" spans="1:20" x14ac:dyDescent="0.35">
      <c r="A598" s="23">
        <f t="shared" si="115"/>
        <v>595</v>
      </c>
      <c r="B598" s="30">
        <f>IF(A598&lt;=Calculator!$B$9,'Growth rate'!B597,0)</f>
        <v>0</v>
      </c>
      <c r="C598" s="30">
        <f t="shared" si="120"/>
        <v>0</v>
      </c>
      <c r="D598" s="31">
        <f t="shared" si="121"/>
        <v>0</v>
      </c>
      <c r="E598" s="31">
        <f t="shared" si="122"/>
        <v>0</v>
      </c>
      <c r="F598" s="31">
        <f t="shared" si="116"/>
        <v>0</v>
      </c>
      <c r="G598" s="24">
        <f t="shared" si="123"/>
        <v>0.5</v>
      </c>
      <c r="H598" s="24">
        <f>VLOOKUP(G598,LAI!$E$132:$F$282,2,FALSE)</f>
        <v>2.6069733117608935</v>
      </c>
      <c r="I598" s="32">
        <f t="shared" si="117"/>
        <v>0</v>
      </c>
      <c r="J598" s="35"/>
      <c r="L598" s="23">
        <v>595</v>
      </c>
      <c r="M598" s="30">
        <f>IF(L598&lt;=Calculator!$F$9,'Growth rate'!J597,0)</f>
        <v>0</v>
      </c>
      <c r="N598" s="30">
        <f t="shared" si="124"/>
        <v>0</v>
      </c>
      <c r="O598" s="31">
        <f t="shared" si="125"/>
        <v>0</v>
      </c>
      <c r="P598" s="31">
        <f t="shared" si="126"/>
        <v>0</v>
      </c>
      <c r="Q598" s="31">
        <f t="shared" si="118"/>
        <v>0</v>
      </c>
      <c r="R598" s="24">
        <f t="shared" si="127"/>
        <v>0.5</v>
      </c>
      <c r="S598" s="24">
        <f>VLOOKUP(R598,LAI!$E$132:$F$282,2,FALSE)</f>
        <v>2.6069733117608935</v>
      </c>
      <c r="T598" s="32">
        <f t="shared" si="119"/>
        <v>0</v>
      </c>
    </row>
    <row r="599" spans="1:20" x14ac:dyDescent="0.35">
      <c r="A599" s="23">
        <f t="shared" si="115"/>
        <v>596</v>
      </c>
      <c r="B599" s="30">
        <f>IF(A599&lt;=Calculator!$B$9,'Growth rate'!B598,0)</f>
        <v>0</v>
      </c>
      <c r="C599" s="30">
        <f t="shared" si="120"/>
        <v>0</v>
      </c>
      <c r="D599" s="31">
        <f t="shared" si="121"/>
        <v>0</v>
      </c>
      <c r="E599" s="31">
        <f t="shared" si="122"/>
        <v>0</v>
      </c>
      <c r="F599" s="31">
        <f t="shared" si="116"/>
        <v>0</v>
      </c>
      <c r="G599" s="24">
        <f t="shared" si="123"/>
        <v>0.5</v>
      </c>
      <c r="H599" s="24">
        <f>VLOOKUP(G599,LAI!$E$132:$F$282,2,FALSE)</f>
        <v>2.6069733117608935</v>
      </c>
      <c r="I599" s="32">
        <f t="shared" si="117"/>
        <v>0</v>
      </c>
      <c r="J599" s="35"/>
      <c r="L599" s="23">
        <v>596</v>
      </c>
      <c r="M599" s="30">
        <f>IF(L599&lt;=Calculator!$F$9,'Growth rate'!J598,0)</f>
        <v>0</v>
      </c>
      <c r="N599" s="30">
        <f t="shared" si="124"/>
        <v>0</v>
      </c>
      <c r="O599" s="31">
        <f t="shared" si="125"/>
        <v>0</v>
      </c>
      <c r="P599" s="31">
        <f t="shared" si="126"/>
        <v>0</v>
      </c>
      <c r="Q599" s="31">
        <f t="shared" si="118"/>
        <v>0</v>
      </c>
      <c r="R599" s="24">
        <f t="shared" si="127"/>
        <v>0.5</v>
      </c>
      <c r="S599" s="24">
        <f>VLOOKUP(R599,LAI!$E$132:$F$282,2,FALSE)</f>
        <v>2.6069733117608935</v>
      </c>
      <c r="T599" s="32">
        <f t="shared" si="119"/>
        <v>0</v>
      </c>
    </row>
    <row r="600" spans="1:20" x14ac:dyDescent="0.35">
      <c r="A600" s="23">
        <f t="shared" si="115"/>
        <v>597</v>
      </c>
      <c r="B600" s="30">
        <f>IF(A600&lt;=Calculator!$B$9,'Growth rate'!B599,0)</f>
        <v>0</v>
      </c>
      <c r="C600" s="30">
        <f t="shared" si="120"/>
        <v>0</v>
      </c>
      <c r="D600" s="31">
        <f t="shared" si="121"/>
        <v>0</v>
      </c>
      <c r="E600" s="31">
        <f t="shared" si="122"/>
        <v>0</v>
      </c>
      <c r="F600" s="31">
        <f t="shared" si="116"/>
        <v>0</v>
      </c>
      <c r="G600" s="24">
        <f t="shared" si="123"/>
        <v>0.5</v>
      </c>
      <c r="H600" s="24">
        <f>VLOOKUP(G600,LAI!$E$132:$F$282,2,FALSE)</f>
        <v>2.6069733117608935</v>
      </c>
      <c r="I600" s="32">
        <f t="shared" si="117"/>
        <v>0</v>
      </c>
      <c r="J600" s="35"/>
      <c r="L600" s="23">
        <v>597</v>
      </c>
      <c r="M600" s="30">
        <f>IF(L600&lt;=Calculator!$F$9,'Growth rate'!J599,0)</f>
        <v>0</v>
      </c>
      <c r="N600" s="30">
        <f t="shared" si="124"/>
        <v>0</v>
      </c>
      <c r="O600" s="31">
        <f t="shared" si="125"/>
        <v>0</v>
      </c>
      <c r="P600" s="31">
        <f t="shared" si="126"/>
        <v>0</v>
      </c>
      <c r="Q600" s="31">
        <f t="shared" si="118"/>
        <v>0</v>
      </c>
      <c r="R600" s="24">
        <f t="shared" si="127"/>
        <v>0.5</v>
      </c>
      <c r="S600" s="24">
        <f>VLOOKUP(R600,LAI!$E$132:$F$282,2,FALSE)</f>
        <v>2.6069733117608935</v>
      </c>
      <c r="T600" s="32">
        <f t="shared" si="119"/>
        <v>0</v>
      </c>
    </row>
    <row r="601" spans="1:20" x14ac:dyDescent="0.35">
      <c r="A601" s="23">
        <f t="shared" si="115"/>
        <v>598</v>
      </c>
      <c r="B601" s="30">
        <f>IF(A601&lt;=Calculator!$B$9,'Growth rate'!B600,0)</f>
        <v>0</v>
      </c>
      <c r="C601" s="30">
        <f t="shared" si="120"/>
        <v>0</v>
      </c>
      <c r="D601" s="31">
        <f t="shared" si="121"/>
        <v>0</v>
      </c>
      <c r="E601" s="31">
        <f t="shared" si="122"/>
        <v>0</v>
      </c>
      <c r="F601" s="31">
        <f t="shared" si="116"/>
        <v>0</v>
      </c>
      <c r="G601" s="24">
        <f t="shared" si="123"/>
        <v>0.5</v>
      </c>
      <c r="H601" s="24">
        <f>VLOOKUP(G601,LAI!$E$132:$F$282,2,FALSE)</f>
        <v>2.6069733117608935</v>
      </c>
      <c r="I601" s="32">
        <f t="shared" si="117"/>
        <v>0</v>
      </c>
      <c r="J601" s="35"/>
      <c r="L601" s="23">
        <v>598</v>
      </c>
      <c r="M601" s="30">
        <f>IF(L601&lt;=Calculator!$F$9,'Growth rate'!J600,0)</f>
        <v>0</v>
      </c>
      <c r="N601" s="30">
        <f t="shared" si="124"/>
        <v>0</v>
      </c>
      <c r="O601" s="31">
        <f t="shared" si="125"/>
        <v>0</v>
      </c>
      <c r="P601" s="31">
        <f t="shared" si="126"/>
        <v>0</v>
      </c>
      <c r="Q601" s="31">
        <f t="shared" si="118"/>
        <v>0</v>
      </c>
      <c r="R601" s="24">
        <f t="shared" si="127"/>
        <v>0.5</v>
      </c>
      <c r="S601" s="24">
        <f>VLOOKUP(R601,LAI!$E$132:$F$282,2,FALSE)</f>
        <v>2.6069733117608935</v>
      </c>
      <c r="T601" s="32">
        <f t="shared" si="119"/>
        <v>0</v>
      </c>
    </row>
    <row r="602" spans="1:20" x14ac:dyDescent="0.35">
      <c r="A602" s="23">
        <f t="shared" si="115"/>
        <v>599</v>
      </c>
      <c r="B602" s="30">
        <f>IF(A602&lt;=Calculator!$B$9,'Growth rate'!B601,0)</f>
        <v>0</v>
      </c>
      <c r="C602" s="30">
        <f t="shared" si="120"/>
        <v>0</v>
      </c>
      <c r="D602" s="31">
        <f t="shared" si="121"/>
        <v>0</v>
      </c>
      <c r="E602" s="31">
        <f t="shared" si="122"/>
        <v>0</v>
      </c>
      <c r="F602" s="31">
        <f t="shared" si="116"/>
        <v>0</v>
      </c>
      <c r="G602" s="24">
        <f t="shared" si="123"/>
        <v>0.5</v>
      </c>
      <c r="H602" s="24">
        <f>VLOOKUP(G602,LAI!$E$132:$F$282,2,FALSE)</f>
        <v>2.6069733117608935</v>
      </c>
      <c r="I602" s="32">
        <f t="shared" si="117"/>
        <v>0</v>
      </c>
      <c r="J602" s="35"/>
      <c r="L602" s="23">
        <v>599</v>
      </c>
      <c r="M602" s="30">
        <f>IF(L602&lt;=Calculator!$F$9,'Growth rate'!J601,0)</f>
        <v>0</v>
      </c>
      <c r="N602" s="30">
        <f t="shared" si="124"/>
        <v>0</v>
      </c>
      <c r="O602" s="31">
        <f t="shared" si="125"/>
        <v>0</v>
      </c>
      <c r="P602" s="31">
        <f t="shared" si="126"/>
        <v>0</v>
      </c>
      <c r="Q602" s="31">
        <f t="shared" si="118"/>
        <v>0</v>
      </c>
      <c r="R602" s="24">
        <f t="shared" si="127"/>
        <v>0.5</v>
      </c>
      <c r="S602" s="24">
        <f>VLOOKUP(R602,LAI!$E$132:$F$282,2,FALSE)</f>
        <v>2.6069733117608935</v>
      </c>
      <c r="T602" s="32">
        <f t="shared" si="119"/>
        <v>0</v>
      </c>
    </row>
    <row r="603" spans="1:20" x14ac:dyDescent="0.35">
      <c r="A603" s="23">
        <f t="shared" si="115"/>
        <v>600</v>
      </c>
      <c r="B603" s="30">
        <f>IF(A603&lt;=Calculator!$B$9,'Growth rate'!B602,0)</f>
        <v>0</v>
      </c>
      <c r="C603" s="30">
        <f t="shared" si="120"/>
        <v>0</v>
      </c>
      <c r="D603" s="31">
        <f t="shared" si="121"/>
        <v>0</v>
      </c>
      <c r="E603" s="31">
        <f t="shared" si="122"/>
        <v>0</v>
      </c>
      <c r="F603" s="31">
        <f t="shared" si="116"/>
        <v>0</v>
      </c>
      <c r="G603" s="24">
        <f t="shared" si="123"/>
        <v>0.5</v>
      </c>
      <c r="H603" s="24">
        <f>VLOOKUP(G603,LAI!$E$132:$F$282,2,FALSE)</f>
        <v>2.6069733117608935</v>
      </c>
      <c r="I603" s="32">
        <f t="shared" si="117"/>
        <v>0</v>
      </c>
      <c r="J603" s="35"/>
      <c r="L603" s="23">
        <v>600</v>
      </c>
      <c r="M603" s="30">
        <f>IF(L603&lt;=Calculator!$F$9,'Growth rate'!J602,0)</f>
        <v>0</v>
      </c>
      <c r="N603" s="30">
        <f t="shared" si="124"/>
        <v>0</v>
      </c>
      <c r="O603" s="31">
        <f t="shared" si="125"/>
        <v>0</v>
      </c>
      <c r="P603" s="31">
        <f t="shared" si="126"/>
        <v>0</v>
      </c>
      <c r="Q603" s="31">
        <f t="shared" si="118"/>
        <v>0</v>
      </c>
      <c r="R603" s="24">
        <f t="shared" si="127"/>
        <v>0.5</v>
      </c>
      <c r="S603" s="24">
        <f>VLOOKUP(R603,LAI!$E$132:$F$282,2,FALSE)</f>
        <v>2.6069733117608935</v>
      </c>
      <c r="T603" s="32">
        <f t="shared" si="119"/>
        <v>0</v>
      </c>
    </row>
  </sheetData>
  <sheetProtection algorithmName="SHA-512" hashValue="fLfqIjtHkmPGU8fuhbffAD0a6czB84BKvq8hAw1d1o0m/YWDj3pU3361hMEIZUEI5Bd2efolGNfq7rqghwi/CA==" saltValue="gqAYEj8WRcE7OH/235ozvw==" spinCount="100000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03"/>
  <sheetViews>
    <sheetView workbookViewId="0">
      <selection activeCell="B22" sqref="B22"/>
    </sheetView>
  </sheetViews>
  <sheetFormatPr defaultColWidth="11.453125" defaultRowHeight="14.5" x14ac:dyDescent="0.35"/>
  <cols>
    <col min="1" max="1" width="22.7265625" style="23" bestFit="1" customWidth="1"/>
    <col min="2" max="6" width="15.7265625" style="23" customWidth="1"/>
    <col min="7" max="7" width="15.7265625" style="24" customWidth="1"/>
    <col min="8" max="8" width="15.7265625" style="30" customWidth="1"/>
    <col min="9" max="9" width="15.7265625" style="32" customWidth="1"/>
    <col min="10" max="19" width="15.7265625" style="23" customWidth="1"/>
    <col min="20" max="20" width="15.7265625" style="30" customWidth="1"/>
    <col min="21" max="21" width="15.7265625" style="32" customWidth="1"/>
    <col min="22" max="28" width="15.7265625" style="23" customWidth="1"/>
    <col min="29" max="16384" width="11.453125" style="23"/>
  </cols>
  <sheetData>
    <row r="1" spans="1:22" ht="62.25" customHeight="1" x14ac:dyDescent="0.35">
      <c r="A1" s="22" t="s">
        <v>59</v>
      </c>
    </row>
    <row r="2" spans="1:22" x14ac:dyDescent="0.35">
      <c r="A2" s="25" t="s">
        <v>20</v>
      </c>
      <c r="D2" s="36" t="s">
        <v>58</v>
      </c>
      <c r="E2" s="26"/>
      <c r="M2" s="25" t="s">
        <v>21</v>
      </c>
    </row>
    <row r="3" spans="1:22" x14ac:dyDescent="0.35">
      <c r="A3" s="27" t="s">
        <v>0</v>
      </c>
      <c r="B3" s="27" t="s">
        <v>1</v>
      </c>
      <c r="C3" s="27" t="s">
        <v>35</v>
      </c>
      <c r="D3" s="28" t="s">
        <v>13</v>
      </c>
      <c r="E3" s="28" t="s">
        <v>14</v>
      </c>
      <c r="F3" s="27" t="s">
        <v>15</v>
      </c>
      <c r="G3" s="29" t="s">
        <v>16</v>
      </c>
      <c r="H3" s="37" t="s">
        <v>7</v>
      </c>
      <c r="I3" s="38" t="s">
        <v>28</v>
      </c>
      <c r="J3" s="27" t="s">
        <v>17</v>
      </c>
      <c r="K3" s="27"/>
      <c r="L3" s="27"/>
      <c r="M3" s="23" t="s">
        <v>0</v>
      </c>
      <c r="N3" s="23" t="s">
        <v>1</v>
      </c>
      <c r="O3" s="27" t="s">
        <v>35</v>
      </c>
      <c r="P3" s="28" t="s">
        <v>13</v>
      </c>
      <c r="Q3" s="28" t="s">
        <v>14</v>
      </c>
      <c r="R3" s="27" t="s">
        <v>15</v>
      </c>
      <c r="S3" s="27" t="s">
        <v>16</v>
      </c>
      <c r="T3" s="37" t="s">
        <v>7</v>
      </c>
      <c r="U3" s="38" t="s">
        <v>28</v>
      </c>
      <c r="V3" s="27" t="s">
        <v>17</v>
      </c>
    </row>
    <row r="4" spans="1:22" x14ac:dyDescent="0.35">
      <c r="A4" s="23">
        <v>1</v>
      </c>
      <c r="B4" s="30">
        <f>IF(A4&lt;=Calculator!$B$9,'Growth rate'!B3,0)</f>
        <v>10</v>
      </c>
      <c r="C4" s="30">
        <f>IF(B4&lt;=10,B4,10)</f>
        <v>10</v>
      </c>
      <c r="D4" s="31">
        <f>IF(C4&gt;0,4.8082  + (C4 * 1.6692),0)</f>
        <v>21.5002</v>
      </c>
      <c r="E4" s="31">
        <f>IF(C4&gt;0,EXP(1.9526  + (LN(C4) * 0.3644)),0)</f>
        <v>16.308101483858582</v>
      </c>
      <c r="F4" s="31">
        <f t="shared" ref="F4:F67" si="0">IF(D4&gt;0,IF(E4&gt;0,D4/E4,0),0)</f>
        <v>1.3183754112200274</v>
      </c>
      <c r="G4" s="24">
        <f>IF(F4&gt;2,2, IF(F4&lt;0.5,0.5,ROUND(F4,2)))</f>
        <v>1.32</v>
      </c>
      <c r="H4" s="30">
        <f>VLOOKUP(G4,LAI!$E$132:$F$282,2,FALSE)</f>
        <v>4.560192904415592</v>
      </c>
      <c r="I4" s="32">
        <f t="shared" ref="I4" si="1">(((E4/2)^2)*PI())*H4</f>
        <v>952.53272820903817</v>
      </c>
      <c r="J4" s="33">
        <f>NPV(Calculator!B1,I4:I603)</f>
        <v>30098.991510335123</v>
      </c>
      <c r="K4" s="39"/>
      <c r="L4" s="40"/>
      <c r="M4" s="23">
        <v>1</v>
      </c>
      <c r="N4" s="30">
        <f>IF(M4&lt;=Calculator!$F$9,'Growth rate'!J3,0)</f>
        <v>1</v>
      </c>
      <c r="O4" s="30">
        <f>IF(N4&lt;=10,N4,10)</f>
        <v>1</v>
      </c>
      <c r="P4" s="31">
        <f>IF(O4&gt;0,4.8082  + (O4 * 1.6692),0)</f>
        <v>6.4774000000000003</v>
      </c>
      <c r="Q4" s="31">
        <f>IF(O4&gt;0,EXP(1.9526  + (LN(O4) * 0.3644)),0)</f>
        <v>7.0469859458656057</v>
      </c>
      <c r="R4" s="31">
        <f t="shared" ref="R4:R67" si="2">IF(P4&gt;0,IF(Q4&gt;0,P4/Q4,0),0)</f>
        <v>0.91917311170461813</v>
      </c>
      <c r="S4" s="24">
        <f>IF(R4&gt;2,2, IF(R4&lt;0.5,0.5,ROUND(R4,2)))</f>
        <v>0.92</v>
      </c>
      <c r="T4" s="30">
        <f>VLOOKUP(S4,LAI!$E$132:$F$282,2,FALSE)</f>
        <v>3.287976082630931</v>
      </c>
      <c r="U4" s="32">
        <f t="shared" ref="U4:U67" si="3">(((Q4/2)^2)*PI())*T4</f>
        <v>128.24054110426587</v>
      </c>
      <c r="V4" s="33">
        <f>NPV(Calculator!B1,U4:U603)</f>
        <v>17001.475344234994</v>
      </c>
    </row>
    <row r="5" spans="1:22" x14ac:dyDescent="0.35">
      <c r="A5" s="23">
        <v>2</v>
      </c>
      <c r="B5" s="30">
        <f>IF(A5&lt;=Calculator!$B$9,'Growth rate'!B4,0)</f>
        <v>10.199999999999999</v>
      </c>
      <c r="C5" s="30">
        <f t="shared" ref="C5:C68" si="4">IF(B5&lt;=10,B5,10)</f>
        <v>10</v>
      </c>
      <c r="D5" s="31">
        <f t="shared" ref="D5:D68" si="5">IF(C5&gt;0,4.8082  + (C5 * 1.6692),0)</f>
        <v>21.5002</v>
      </c>
      <c r="E5" s="31">
        <f t="shared" ref="E5:E68" si="6">IF(C5&gt;0,EXP(1.9526  + (LN(C5) * 0.3644)),0)</f>
        <v>16.308101483858582</v>
      </c>
      <c r="F5" s="31">
        <f t="shared" si="0"/>
        <v>1.3183754112200274</v>
      </c>
      <c r="G5" s="24">
        <f t="shared" ref="G5:G68" si="7">IF(F5&gt;2,2, IF(F5&lt;0.5,0.5,ROUND(F5,2)))</f>
        <v>1.32</v>
      </c>
      <c r="H5" s="30">
        <f>VLOOKUP(G5,LAI!$E$132:$F$282,2,FALSE)</f>
        <v>4.560192904415592</v>
      </c>
      <c r="I5" s="32">
        <f>IF(E5=0,0,IF(((((E5/2)^2)*PI())*H5)&lt;I4, I4,((((E5/2)^2)*PI())*H5)))</f>
        <v>952.53272820903817</v>
      </c>
      <c r="J5" s="40">
        <f>IF(I5=I4,1,"")</f>
        <v>1</v>
      </c>
      <c r="K5" s="41"/>
      <c r="L5" s="40"/>
      <c r="M5" s="23">
        <v>2</v>
      </c>
      <c r="N5" s="30">
        <f>IF(M5&lt;=Calculator!$F$9,'Growth rate'!J4,0)</f>
        <v>1.2</v>
      </c>
      <c r="O5" s="30">
        <f t="shared" ref="O5:O68" si="8">IF(N5&lt;=10,N5,10)</f>
        <v>1.2</v>
      </c>
      <c r="P5" s="31">
        <f t="shared" ref="P5:P68" si="9">IF(O5&gt;0,4.8082  + (O5 * 1.6692),0)</f>
        <v>6.8112399999999997</v>
      </c>
      <c r="Q5" s="31">
        <f t="shared" ref="Q5:Q68" si="10">IF(O5&gt;0,EXP(1.9526  + (LN(O5) * 0.3644)),0)</f>
        <v>7.5310763660564213</v>
      </c>
      <c r="R5" s="31">
        <f t="shared" si="2"/>
        <v>0.90441786391905132</v>
      </c>
      <c r="S5" s="24">
        <f t="shared" ref="S5:S68" si="11">IF(R5&gt;2,2, IF(R5&lt;0.5,0.5,ROUND(R5,2)))</f>
        <v>0.9</v>
      </c>
      <c r="T5" s="30">
        <f>VLOOKUP(S5,LAI!$E$132:$F$282,2,FALSE)</f>
        <v>3.2338442516072781</v>
      </c>
      <c r="U5" s="32">
        <f t="shared" si="3"/>
        <v>144.0532575992986</v>
      </c>
      <c r="V5" s="34"/>
    </row>
    <row r="6" spans="1:22" x14ac:dyDescent="0.35">
      <c r="A6" s="23">
        <v>3</v>
      </c>
      <c r="B6" s="30">
        <f>IF(A6&lt;=Calculator!$B$9,'Growth rate'!B5,0)</f>
        <v>10.399999999999999</v>
      </c>
      <c r="C6" s="30">
        <f t="shared" si="4"/>
        <v>10</v>
      </c>
      <c r="D6" s="31">
        <f t="shared" si="5"/>
        <v>21.5002</v>
      </c>
      <c r="E6" s="31">
        <f t="shared" si="6"/>
        <v>16.308101483858582</v>
      </c>
      <c r="F6" s="31">
        <f t="shared" si="0"/>
        <v>1.3183754112200274</v>
      </c>
      <c r="G6" s="24">
        <f t="shared" si="7"/>
        <v>1.32</v>
      </c>
      <c r="H6" s="30">
        <f>VLOOKUP(G6,LAI!$E$132:$F$282,2,FALSE)</f>
        <v>4.560192904415592</v>
      </c>
      <c r="I6" s="32">
        <f t="shared" ref="I6:I69" si="12">IF(E6=0,0,IF(((((E6/2)^2)*PI())*H6)&lt;I5, I5,((((E6/2)^2)*PI())*H6)))</f>
        <v>952.53272820903817</v>
      </c>
      <c r="J6" s="40">
        <f t="shared" ref="J6:J69" si="13">IF(I6=I5,1,"")</f>
        <v>1</v>
      </c>
      <c r="K6" s="41"/>
      <c r="L6" s="40"/>
      <c r="M6" s="23">
        <v>3</v>
      </c>
      <c r="N6" s="30">
        <f>IF(M6&lt;=Calculator!$F$9,'Growth rate'!J5,0)</f>
        <v>1.4</v>
      </c>
      <c r="O6" s="30">
        <f t="shared" si="8"/>
        <v>1.4</v>
      </c>
      <c r="P6" s="31">
        <f t="shared" si="9"/>
        <v>7.1450800000000001</v>
      </c>
      <c r="Q6" s="31">
        <f t="shared" si="10"/>
        <v>7.9662230373038314</v>
      </c>
      <c r="R6" s="31">
        <f t="shared" si="2"/>
        <v>0.89692191224641549</v>
      </c>
      <c r="S6" s="24">
        <f t="shared" si="11"/>
        <v>0.9</v>
      </c>
      <c r="T6" s="30">
        <f>VLOOKUP(S6,LAI!$E$132:$F$282,2,FALSE)</f>
        <v>3.2338442516072781</v>
      </c>
      <c r="U6" s="32">
        <f t="shared" si="3"/>
        <v>161.18102159459045</v>
      </c>
      <c r="V6" s="34"/>
    </row>
    <row r="7" spans="1:22" x14ac:dyDescent="0.35">
      <c r="A7" s="23">
        <v>4</v>
      </c>
      <c r="B7" s="30">
        <f>IF(A7&lt;=Calculator!$B$9,'Growth rate'!B6,0)</f>
        <v>10.599999999999998</v>
      </c>
      <c r="C7" s="30">
        <f t="shared" si="4"/>
        <v>10</v>
      </c>
      <c r="D7" s="31">
        <f t="shared" si="5"/>
        <v>21.5002</v>
      </c>
      <c r="E7" s="31">
        <f t="shared" si="6"/>
        <v>16.308101483858582</v>
      </c>
      <c r="F7" s="31">
        <f t="shared" si="0"/>
        <v>1.3183754112200274</v>
      </c>
      <c r="G7" s="24">
        <f t="shared" si="7"/>
        <v>1.32</v>
      </c>
      <c r="H7" s="30">
        <f>VLOOKUP(G7,LAI!$E$132:$F$282,2,FALSE)</f>
        <v>4.560192904415592</v>
      </c>
      <c r="I7" s="32">
        <f t="shared" si="12"/>
        <v>952.53272820903817</v>
      </c>
      <c r="J7" s="40">
        <f t="shared" si="13"/>
        <v>1</v>
      </c>
      <c r="K7" s="41"/>
      <c r="L7" s="40"/>
      <c r="M7" s="23">
        <v>4</v>
      </c>
      <c r="N7" s="30">
        <f>IF(M7&lt;=Calculator!$F$9,'Growth rate'!J6,0)</f>
        <v>1.5999999999999999</v>
      </c>
      <c r="O7" s="30">
        <f t="shared" si="8"/>
        <v>1.5999999999999999</v>
      </c>
      <c r="P7" s="31">
        <f t="shared" si="9"/>
        <v>7.4789200000000005</v>
      </c>
      <c r="Q7" s="31">
        <f t="shared" si="10"/>
        <v>8.3634357913755739</v>
      </c>
      <c r="R7" s="31">
        <f t="shared" si="2"/>
        <v>0.89424014084167525</v>
      </c>
      <c r="S7" s="24">
        <f t="shared" si="11"/>
        <v>0.89</v>
      </c>
      <c r="T7" s="30">
        <f>VLOOKUP(S7,LAI!$E$132:$F$282,2,FALSE)</f>
        <v>3.2102181641660987</v>
      </c>
      <c r="U7" s="32">
        <f t="shared" si="3"/>
        <v>176.35747947757952</v>
      </c>
      <c r="V7" s="34"/>
    </row>
    <row r="8" spans="1:22" x14ac:dyDescent="0.35">
      <c r="A8" s="23">
        <v>5</v>
      </c>
      <c r="B8" s="30">
        <f>IF(A8&lt;=Calculator!$B$9,'Growth rate'!B7,0)</f>
        <v>10.799999999999997</v>
      </c>
      <c r="C8" s="30">
        <f t="shared" si="4"/>
        <v>10</v>
      </c>
      <c r="D8" s="31">
        <f t="shared" si="5"/>
        <v>21.5002</v>
      </c>
      <c r="E8" s="31">
        <f t="shared" si="6"/>
        <v>16.308101483858582</v>
      </c>
      <c r="F8" s="31">
        <f t="shared" si="0"/>
        <v>1.3183754112200274</v>
      </c>
      <c r="G8" s="24">
        <f t="shared" si="7"/>
        <v>1.32</v>
      </c>
      <c r="H8" s="30">
        <f>VLOOKUP(G8,LAI!$E$132:$F$282,2,FALSE)</f>
        <v>4.560192904415592</v>
      </c>
      <c r="I8" s="32">
        <f t="shared" si="12"/>
        <v>952.53272820903817</v>
      </c>
      <c r="J8" s="40">
        <f t="shared" si="13"/>
        <v>1</v>
      </c>
      <c r="K8" s="41"/>
      <c r="L8" s="40"/>
      <c r="M8" s="23">
        <v>5</v>
      </c>
      <c r="N8" s="30">
        <f>IF(M8&lt;=Calculator!$F$9,'Growth rate'!J7,0)</f>
        <v>1.7999999999999998</v>
      </c>
      <c r="O8" s="30">
        <f t="shared" si="8"/>
        <v>1.7999999999999998</v>
      </c>
      <c r="P8" s="31">
        <f t="shared" si="9"/>
        <v>7.8127599999999999</v>
      </c>
      <c r="Q8" s="31">
        <f t="shared" si="10"/>
        <v>8.7302103155562385</v>
      </c>
      <c r="R8" s="31">
        <f t="shared" si="2"/>
        <v>0.89491085754011601</v>
      </c>
      <c r="S8" s="24">
        <f t="shared" si="11"/>
        <v>0.89</v>
      </c>
      <c r="T8" s="30">
        <f>VLOOKUP(S8,LAI!$E$132:$F$282,2,FALSE)</f>
        <v>3.2102181641660987</v>
      </c>
      <c r="U8" s="32">
        <f t="shared" si="3"/>
        <v>192.16480147075563</v>
      </c>
      <c r="V8" s="35"/>
    </row>
    <row r="9" spans="1:22" x14ac:dyDescent="0.35">
      <c r="A9" s="23">
        <v>6</v>
      </c>
      <c r="B9" s="30">
        <f>IF(A9&lt;=Calculator!$B$9,'Growth rate'!B8,0)</f>
        <v>10.999999999999996</v>
      </c>
      <c r="C9" s="30">
        <f t="shared" si="4"/>
        <v>10</v>
      </c>
      <c r="D9" s="31">
        <f t="shared" si="5"/>
        <v>21.5002</v>
      </c>
      <c r="E9" s="31">
        <f t="shared" si="6"/>
        <v>16.308101483858582</v>
      </c>
      <c r="F9" s="31">
        <f t="shared" si="0"/>
        <v>1.3183754112200274</v>
      </c>
      <c r="G9" s="24">
        <f t="shared" si="7"/>
        <v>1.32</v>
      </c>
      <c r="H9" s="30">
        <f>VLOOKUP(G9,LAI!$E$132:$F$282,2,FALSE)</f>
        <v>4.560192904415592</v>
      </c>
      <c r="I9" s="32">
        <f t="shared" si="12"/>
        <v>952.53272820903817</v>
      </c>
      <c r="J9" s="40">
        <f t="shared" si="13"/>
        <v>1</v>
      </c>
      <c r="K9" s="41"/>
      <c r="L9" s="40"/>
      <c r="M9" s="23">
        <v>6</v>
      </c>
      <c r="N9" s="30">
        <f>IF(M9&lt;=Calculator!$F$9,'Growth rate'!J8,0)</f>
        <v>1.9999999999999998</v>
      </c>
      <c r="O9" s="30">
        <f t="shared" si="8"/>
        <v>1.9999999999999998</v>
      </c>
      <c r="P9" s="31">
        <f t="shared" si="9"/>
        <v>8.1465999999999994</v>
      </c>
      <c r="Q9" s="31">
        <f t="shared" si="10"/>
        <v>9.0719100571056597</v>
      </c>
      <c r="R9" s="31">
        <f t="shared" si="2"/>
        <v>0.89800273026506672</v>
      </c>
      <c r="S9" s="24">
        <f t="shared" si="11"/>
        <v>0.9</v>
      </c>
      <c r="T9" s="30">
        <f>VLOOKUP(S9,LAI!$E$132:$F$282,2,FALSE)</f>
        <v>3.2338442516072781</v>
      </c>
      <c r="U9" s="32">
        <f t="shared" si="3"/>
        <v>209.0289565053923</v>
      </c>
      <c r="V9" s="35"/>
    </row>
    <row r="10" spans="1:22" x14ac:dyDescent="0.35">
      <c r="A10" s="23">
        <v>7</v>
      </c>
      <c r="B10" s="30">
        <f>IF(A10&lt;=Calculator!$B$9,'Growth rate'!B9,0)</f>
        <v>11.199999999999996</v>
      </c>
      <c r="C10" s="30">
        <f t="shared" si="4"/>
        <v>10</v>
      </c>
      <c r="D10" s="31">
        <f t="shared" si="5"/>
        <v>21.5002</v>
      </c>
      <c r="E10" s="31">
        <f t="shared" si="6"/>
        <v>16.308101483858582</v>
      </c>
      <c r="F10" s="31">
        <f t="shared" si="0"/>
        <v>1.3183754112200274</v>
      </c>
      <c r="G10" s="24">
        <f t="shared" si="7"/>
        <v>1.32</v>
      </c>
      <c r="H10" s="30">
        <f>VLOOKUP(G10,LAI!$E$132:$F$282,2,FALSE)</f>
        <v>4.560192904415592</v>
      </c>
      <c r="I10" s="32">
        <f t="shared" si="12"/>
        <v>952.53272820903817</v>
      </c>
      <c r="J10" s="40">
        <f t="shared" si="13"/>
        <v>1</v>
      </c>
      <c r="K10" s="41"/>
      <c r="L10" s="40"/>
      <c r="M10" s="23">
        <v>7</v>
      </c>
      <c r="N10" s="30">
        <f>IF(M10&lt;=Calculator!$F$9,'Growth rate'!J9,0)</f>
        <v>2.1999999999999997</v>
      </c>
      <c r="O10" s="30">
        <f t="shared" si="8"/>
        <v>2.1999999999999997</v>
      </c>
      <c r="P10" s="31">
        <f t="shared" si="9"/>
        <v>8.4804399999999998</v>
      </c>
      <c r="Q10" s="31">
        <f t="shared" si="10"/>
        <v>9.3925222006159341</v>
      </c>
      <c r="R10" s="31">
        <f t="shared" si="2"/>
        <v>0.90289272879694416</v>
      </c>
      <c r="S10" s="24">
        <f t="shared" si="11"/>
        <v>0.9</v>
      </c>
      <c r="T10" s="30">
        <f>VLOOKUP(S10,LAI!$E$132:$F$282,2,FALSE)</f>
        <v>3.2338442516072781</v>
      </c>
      <c r="U10" s="32">
        <f t="shared" si="3"/>
        <v>224.06469996578645</v>
      </c>
      <c r="V10" s="35"/>
    </row>
    <row r="11" spans="1:22" x14ac:dyDescent="0.35">
      <c r="A11" s="23">
        <v>8</v>
      </c>
      <c r="B11" s="30">
        <f>IF(A11&lt;=Calculator!$B$9,'Growth rate'!B10,0)</f>
        <v>11.399999999999995</v>
      </c>
      <c r="C11" s="30">
        <f t="shared" si="4"/>
        <v>10</v>
      </c>
      <c r="D11" s="31">
        <f t="shared" si="5"/>
        <v>21.5002</v>
      </c>
      <c r="E11" s="31">
        <f t="shared" si="6"/>
        <v>16.308101483858582</v>
      </c>
      <c r="F11" s="31">
        <f t="shared" si="0"/>
        <v>1.3183754112200274</v>
      </c>
      <c r="G11" s="24">
        <f t="shared" si="7"/>
        <v>1.32</v>
      </c>
      <c r="H11" s="30">
        <f>VLOOKUP(G11,LAI!$E$132:$F$282,2,FALSE)</f>
        <v>4.560192904415592</v>
      </c>
      <c r="I11" s="32">
        <f t="shared" si="12"/>
        <v>952.53272820903817</v>
      </c>
      <c r="J11" s="40">
        <f t="shared" si="13"/>
        <v>1</v>
      </c>
      <c r="K11" s="41"/>
      <c r="L11" s="40"/>
      <c r="M11" s="23">
        <v>8</v>
      </c>
      <c r="N11" s="30">
        <f>IF(M11&lt;=Calculator!$F$9,'Growth rate'!J10,0)</f>
        <v>2.4</v>
      </c>
      <c r="O11" s="30">
        <f t="shared" si="8"/>
        <v>2.4</v>
      </c>
      <c r="P11" s="31">
        <f t="shared" si="9"/>
        <v>8.8142800000000001</v>
      </c>
      <c r="Q11" s="31">
        <f t="shared" si="10"/>
        <v>9.6951019841527248</v>
      </c>
      <c r="R11" s="31">
        <f t="shared" si="2"/>
        <v>0.90914773402152083</v>
      </c>
      <c r="S11" s="24">
        <f t="shared" si="11"/>
        <v>0.91</v>
      </c>
      <c r="T11" s="30">
        <f>VLOOKUP(S11,LAI!$E$132:$F$282,2,FALSE)</f>
        <v>3.2609101671191034</v>
      </c>
      <c r="U11" s="32">
        <f t="shared" si="3"/>
        <v>240.73180928365917</v>
      </c>
      <c r="V11" s="35"/>
    </row>
    <row r="12" spans="1:22" x14ac:dyDescent="0.35">
      <c r="A12" s="23">
        <v>9</v>
      </c>
      <c r="B12" s="30">
        <f>IF(A12&lt;=Calculator!$B$9,'Growth rate'!B11,0)</f>
        <v>11.599999999999994</v>
      </c>
      <c r="C12" s="30">
        <f t="shared" si="4"/>
        <v>10</v>
      </c>
      <c r="D12" s="31">
        <f t="shared" si="5"/>
        <v>21.5002</v>
      </c>
      <c r="E12" s="31">
        <f t="shared" si="6"/>
        <v>16.308101483858582</v>
      </c>
      <c r="F12" s="31">
        <f t="shared" si="0"/>
        <v>1.3183754112200274</v>
      </c>
      <c r="G12" s="24">
        <f t="shared" si="7"/>
        <v>1.32</v>
      </c>
      <c r="H12" s="30">
        <f>VLOOKUP(G12,LAI!$E$132:$F$282,2,FALSE)</f>
        <v>4.560192904415592</v>
      </c>
      <c r="I12" s="32">
        <f t="shared" si="12"/>
        <v>952.53272820903817</v>
      </c>
      <c r="J12" s="40">
        <f t="shared" si="13"/>
        <v>1</v>
      </c>
      <c r="K12" s="41"/>
      <c r="L12" s="40"/>
      <c r="M12" s="23">
        <v>9</v>
      </c>
      <c r="N12" s="30">
        <f>IF(M12&lt;=Calculator!$F$9,'Growth rate'!J11,0)</f>
        <v>2.6</v>
      </c>
      <c r="O12" s="30">
        <f t="shared" si="8"/>
        <v>2.6</v>
      </c>
      <c r="P12" s="31">
        <f t="shared" si="9"/>
        <v>9.1481200000000005</v>
      </c>
      <c r="Q12" s="31">
        <f t="shared" si="10"/>
        <v>9.9820489071342404</v>
      </c>
      <c r="R12" s="31">
        <f t="shared" si="2"/>
        <v>0.9164571407240627</v>
      </c>
      <c r="S12" s="24">
        <f t="shared" si="11"/>
        <v>0.92</v>
      </c>
      <c r="T12" s="30">
        <f>VLOOKUP(S12,LAI!$E$132:$F$282,2,FALSE)</f>
        <v>3.287976082630931</v>
      </c>
      <c r="U12" s="32">
        <f t="shared" si="3"/>
        <v>257.31074239793759</v>
      </c>
      <c r="V12" s="35"/>
    </row>
    <row r="13" spans="1:22" x14ac:dyDescent="0.35">
      <c r="A13" s="23">
        <v>10</v>
      </c>
      <c r="B13" s="30">
        <f>IF(A13&lt;=Calculator!$B$9,'Growth rate'!B12,0)</f>
        <v>11.799999999999994</v>
      </c>
      <c r="C13" s="30">
        <f t="shared" si="4"/>
        <v>10</v>
      </c>
      <c r="D13" s="31">
        <f t="shared" si="5"/>
        <v>21.5002</v>
      </c>
      <c r="E13" s="31">
        <f t="shared" si="6"/>
        <v>16.308101483858582</v>
      </c>
      <c r="F13" s="31">
        <f t="shared" si="0"/>
        <v>1.3183754112200274</v>
      </c>
      <c r="G13" s="24">
        <f t="shared" si="7"/>
        <v>1.32</v>
      </c>
      <c r="H13" s="30">
        <f>VLOOKUP(G13,LAI!$E$132:$F$282,2,FALSE)</f>
        <v>4.560192904415592</v>
      </c>
      <c r="I13" s="32">
        <f t="shared" si="12"/>
        <v>952.53272820903817</v>
      </c>
      <c r="J13" s="40">
        <f t="shared" si="13"/>
        <v>1</v>
      </c>
      <c r="K13" s="41"/>
      <c r="L13" s="40"/>
      <c r="M13" s="23">
        <v>10</v>
      </c>
      <c r="N13" s="30">
        <f>IF(M13&lt;=Calculator!$F$9,'Growth rate'!J12,0)</f>
        <v>2.8000000000000003</v>
      </c>
      <c r="O13" s="30">
        <f t="shared" si="8"/>
        <v>2.8000000000000003</v>
      </c>
      <c r="P13" s="31">
        <f t="shared" si="9"/>
        <v>9.4819600000000008</v>
      </c>
      <c r="Q13" s="31">
        <f t="shared" si="10"/>
        <v>10.255286365607533</v>
      </c>
      <c r="R13" s="31">
        <f t="shared" si="2"/>
        <v>0.92459241623900568</v>
      </c>
      <c r="S13" s="24">
        <f t="shared" si="11"/>
        <v>0.92</v>
      </c>
      <c r="T13" s="30">
        <f>VLOOKUP(S13,LAI!$E$132:$F$282,2,FALSE)</f>
        <v>3.287976082630931</v>
      </c>
      <c r="U13" s="32">
        <f t="shared" si="3"/>
        <v>271.59021261272443</v>
      </c>
      <c r="V13" s="35"/>
    </row>
    <row r="14" spans="1:22" x14ac:dyDescent="0.35">
      <c r="A14" s="23">
        <v>11</v>
      </c>
      <c r="B14" s="30">
        <f>IF(A14&lt;=Calculator!$B$9,'Growth rate'!B13,0)</f>
        <v>11.999999999999993</v>
      </c>
      <c r="C14" s="30">
        <f t="shared" si="4"/>
        <v>10</v>
      </c>
      <c r="D14" s="31">
        <f t="shared" si="5"/>
        <v>21.5002</v>
      </c>
      <c r="E14" s="31">
        <f t="shared" si="6"/>
        <v>16.308101483858582</v>
      </c>
      <c r="F14" s="31">
        <f t="shared" si="0"/>
        <v>1.3183754112200274</v>
      </c>
      <c r="G14" s="24">
        <f t="shared" si="7"/>
        <v>1.32</v>
      </c>
      <c r="H14" s="30">
        <f>VLOOKUP(G14,LAI!$E$132:$F$282,2,FALSE)</f>
        <v>4.560192904415592</v>
      </c>
      <c r="I14" s="32">
        <f t="shared" si="12"/>
        <v>952.53272820903817</v>
      </c>
      <c r="J14" s="40">
        <f t="shared" si="13"/>
        <v>1</v>
      </c>
      <c r="K14" s="41"/>
      <c r="L14" s="40"/>
      <c r="M14" s="23">
        <v>11</v>
      </c>
      <c r="N14" s="30">
        <f>IF(M14&lt;=Calculator!$F$9,'Growth rate'!J13,0)</f>
        <v>3.0000000000000004</v>
      </c>
      <c r="O14" s="30">
        <f t="shared" si="8"/>
        <v>3.0000000000000004</v>
      </c>
      <c r="P14" s="31">
        <f t="shared" si="9"/>
        <v>9.8158000000000012</v>
      </c>
      <c r="Q14" s="31">
        <f t="shared" si="10"/>
        <v>10.516382906340706</v>
      </c>
      <c r="R14" s="31">
        <f t="shared" si="2"/>
        <v>0.93338176133561113</v>
      </c>
      <c r="S14" s="24">
        <f t="shared" si="11"/>
        <v>0.93</v>
      </c>
      <c r="T14" s="30">
        <f>VLOOKUP(S14,LAI!$E$132:$F$282,2,FALSE)</f>
        <v>3.3150419981427586</v>
      </c>
      <c r="U14" s="32">
        <f t="shared" si="3"/>
        <v>287.94642928051991</v>
      </c>
      <c r="V14" s="35"/>
    </row>
    <row r="15" spans="1:22" x14ac:dyDescent="0.35">
      <c r="A15" s="23">
        <v>12</v>
      </c>
      <c r="B15" s="30">
        <f>IF(A15&lt;=Calculator!$B$9,'Growth rate'!B14,0)</f>
        <v>12.199999999999992</v>
      </c>
      <c r="C15" s="30">
        <f t="shared" si="4"/>
        <v>10</v>
      </c>
      <c r="D15" s="31">
        <f t="shared" si="5"/>
        <v>21.5002</v>
      </c>
      <c r="E15" s="31">
        <f t="shared" si="6"/>
        <v>16.308101483858582</v>
      </c>
      <c r="F15" s="31">
        <f t="shared" si="0"/>
        <v>1.3183754112200274</v>
      </c>
      <c r="G15" s="24">
        <f t="shared" si="7"/>
        <v>1.32</v>
      </c>
      <c r="H15" s="30">
        <f>VLOOKUP(G15,LAI!$E$132:$F$282,2,FALSE)</f>
        <v>4.560192904415592</v>
      </c>
      <c r="I15" s="32">
        <f t="shared" si="12"/>
        <v>952.53272820903817</v>
      </c>
      <c r="J15" s="40">
        <f t="shared" si="13"/>
        <v>1</v>
      </c>
      <c r="K15" s="41"/>
      <c r="L15" s="40"/>
      <c r="M15" s="23">
        <v>12</v>
      </c>
      <c r="N15" s="30">
        <f>IF(M15&lt;=Calculator!$F$9,'Growth rate'!J14,0)</f>
        <v>3.2000000000000006</v>
      </c>
      <c r="O15" s="30">
        <f t="shared" si="8"/>
        <v>3.2000000000000006</v>
      </c>
      <c r="P15" s="31">
        <f t="shared" si="9"/>
        <v>10.149640000000002</v>
      </c>
      <c r="Q15" s="31">
        <f t="shared" si="10"/>
        <v>10.766636665743752</v>
      </c>
      <c r="R15" s="31">
        <f t="shared" si="2"/>
        <v>0.94269364845320258</v>
      </c>
      <c r="S15" s="24">
        <f t="shared" si="11"/>
        <v>0.94</v>
      </c>
      <c r="T15" s="30">
        <f>VLOOKUP(S15,LAI!$E$132:$F$282,2,FALSE)</f>
        <v>3.3421079136545861</v>
      </c>
      <c r="U15" s="32">
        <f t="shared" si="3"/>
        <v>304.27793838239438</v>
      </c>
      <c r="V15" s="35"/>
    </row>
    <row r="16" spans="1:22" x14ac:dyDescent="0.35">
      <c r="A16" s="23">
        <v>13</v>
      </c>
      <c r="B16" s="30">
        <f>IF(A16&lt;=Calculator!$B$9,'Growth rate'!B15,0)</f>
        <v>12.399999999999991</v>
      </c>
      <c r="C16" s="30">
        <f t="shared" si="4"/>
        <v>10</v>
      </c>
      <c r="D16" s="31">
        <f t="shared" si="5"/>
        <v>21.5002</v>
      </c>
      <c r="E16" s="31">
        <f t="shared" si="6"/>
        <v>16.308101483858582</v>
      </c>
      <c r="F16" s="31">
        <f t="shared" si="0"/>
        <v>1.3183754112200274</v>
      </c>
      <c r="G16" s="24">
        <f t="shared" si="7"/>
        <v>1.32</v>
      </c>
      <c r="H16" s="30">
        <f>VLOOKUP(G16,LAI!$E$132:$F$282,2,FALSE)</f>
        <v>4.560192904415592</v>
      </c>
      <c r="I16" s="32">
        <f t="shared" si="12"/>
        <v>952.53272820903817</v>
      </c>
      <c r="J16" s="40">
        <f t="shared" si="13"/>
        <v>1</v>
      </c>
      <c r="K16" s="41"/>
      <c r="L16" s="40"/>
      <c r="M16" s="23">
        <v>13</v>
      </c>
      <c r="N16" s="30">
        <f>IF(M16&lt;=Calculator!$F$9,'Growth rate'!J15,0)</f>
        <v>3.4000000000000008</v>
      </c>
      <c r="O16" s="30">
        <f t="shared" si="8"/>
        <v>3.4000000000000008</v>
      </c>
      <c r="P16" s="31">
        <f t="shared" si="9"/>
        <v>10.483480000000002</v>
      </c>
      <c r="Q16" s="31">
        <f t="shared" si="10"/>
        <v>11.007135752830115</v>
      </c>
      <c r="R16" s="31">
        <f t="shared" si="2"/>
        <v>0.9524257931773511</v>
      </c>
      <c r="S16" s="24">
        <f t="shared" si="11"/>
        <v>0.95</v>
      </c>
      <c r="T16" s="30">
        <f>VLOOKUP(S16,LAI!$E$132:$F$282,2,FALSE)</f>
        <v>3.3691738291664137</v>
      </c>
      <c r="U16" s="32">
        <f t="shared" si="3"/>
        <v>320.59883907077693</v>
      </c>
      <c r="V16" s="35"/>
    </row>
    <row r="17" spans="1:22" x14ac:dyDescent="0.35">
      <c r="A17" s="23">
        <v>14</v>
      </c>
      <c r="B17" s="30">
        <f>IF(A17&lt;=Calculator!$B$9,'Growth rate'!B16,0)</f>
        <v>12.599999999999991</v>
      </c>
      <c r="C17" s="30">
        <f t="shared" si="4"/>
        <v>10</v>
      </c>
      <c r="D17" s="31">
        <f t="shared" si="5"/>
        <v>21.5002</v>
      </c>
      <c r="E17" s="31">
        <f t="shared" si="6"/>
        <v>16.308101483858582</v>
      </c>
      <c r="F17" s="31">
        <f t="shared" si="0"/>
        <v>1.3183754112200274</v>
      </c>
      <c r="G17" s="24">
        <f t="shared" si="7"/>
        <v>1.32</v>
      </c>
      <c r="H17" s="30">
        <f>VLOOKUP(G17,LAI!$E$132:$F$282,2,FALSE)</f>
        <v>4.560192904415592</v>
      </c>
      <c r="I17" s="32">
        <f t="shared" si="12"/>
        <v>952.53272820903817</v>
      </c>
      <c r="J17" s="40">
        <f t="shared" si="13"/>
        <v>1</v>
      </c>
      <c r="K17" s="41"/>
      <c r="L17" s="40"/>
      <c r="M17" s="23">
        <v>14</v>
      </c>
      <c r="N17" s="30">
        <f>IF(M17&lt;=Calculator!$F$9,'Growth rate'!J16,0)</f>
        <v>3.600000000000001</v>
      </c>
      <c r="O17" s="30">
        <f t="shared" si="8"/>
        <v>3.600000000000001</v>
      </c>
      <c r="P17" s="31">
        <f t="shared" si="9"/>
        <v>10.817320000000002</v>
      </c>
      <c r="Q17" s="31">
        <f t="shared" si="10"/>
        <v>11.238802428548601</v>
      </c>
      <c r="R17" s="31">
        <f t="shared" si="2"/>
        <v>0.96249756758086991</v>
      </c>
      <c r="S17" s="24">
        <f t="shared" si="11"/>
        <v>0.96</v>
      </c>
      <c r="T17" s="30">
        <f>VLOOKUP(S17,LAI!$E$132:$F$282,2,FALSE)</f>
        <v>3.3962397446782413</v>
      </c>
      <c r="U17" s="32">
        <f t="shared" si="3"/>
        <v>336.92116574771399</v>
      </c>
      <c r="V17" s="35"/>
    </row>
    <row r="18" spans="1:22" x14ac:dyDescent="0.35">
      <c r="A18" s="23">
        <v>15</v>
      </c>
      <c r="B18" s="30">
        <f>IF(A18&lt;=Calculator!$B$9,'Growth rate'!B17,0)</f>
        <v>12.79999999999999</v>
      </c>
      <c r="C18" s="30">
        <f t="shared" si="4"/>
        <v>10</v>
      </c>
      <c r="D18" s="31">
        <f t="shared" si="5"/>
        <v>21.5002</v>
      </c>
      <c r="E18" s="31">
        <f t="shared" si="6"/>
        <v>16.308101483858582</v>
      </c>
      <c r="F18" s="31">
        <f t="shared" si="0"/>
        <v>1.3183754112200274</v>
      </c>
      <c r="G18" s="24">
        <f t="shared" si="7"/>
        <v>1.32</v>
      </c>
      <c r="H18" s="30">
        <f>VLOOKUP(G18,LAI!$E$132:$F$282,2,FALSE)</f>
        <v>4.560192904415592</v>
      </c>
      <c r="I18" s="32">
        <f t="shared" si="12"/>
        <v>952.53272820903817</v>
      </c>
      <c r="J18" s="40">
        <f t="shared" si="13"/>
        <v>1</v>
      </c>
      <c r="K18" s="41"/>
      <c r="L18" s="40"/>
      <c r="M18" s="23">
        <v>15</v>
      </c>
      <c r="N18" s="30">
        <f>IF(M18&lt;=Calculator!$F$9,'Growth rate'!J17,0)</f>
        <v>3.8000000000000012</v>
      </c>
      <c r="O18" s="30">
        <f t="shared" si="8"/>
        <v>3.8000000000000012</v>
      </c>
      <c r="P18" s="31">
        <f t="shared" si="9"/>
        <v>11.151160000000003</v>
      </c>
      <c r="Q18" s="31">
        <f t="shared" si="10"/>
        <v>11.462426080119638</v>
      </c>
      <c r="R18" s="31">
        <f t="shared" si="2"/>
        <v>0.97284465976539702</v>
      </c>
      <c r="S18" s="24">
        <f t="shared" si="11"/>
        <v>0.97</v>
      </c>
      <c r="T18" s="30">
        <f>VLOOKUP(S18,LAI!$E$132:$F$282,2,FALSE)</f>
        <v>3.4233056601900689</v>
      </c>
      <c r="U18" s="32">
        <f t="shared" si="3"/>
        <v>353.25527482333445</v>
      </c>
      <c r="V18" s="35"/>
    </row>
    <row r="19" spans="1:22" x14ac:dyDescent="0.35">
      <c r="A19" s="23">
        <v>16</v>
      </c>
      <c r="B19" s="30">
        <f>IF(A19&lt;=Calculator!$B$9,'Growth rate'!B18,0)</f>
        <v>12.999999999999989</v>
      </c>
      <c r="C19" s="30">
        <f t="shared" si="4"/>
        <v>10</v>
      </c>
      <c r="D19" s="31">
        <f t="shared" si="5"/>
        <v>21.5002</v>
      </c>
      <c r="E19" s="31">
        <f t="shared" si="6"/>
        <v>16.308101483858582</v>
      </c>
      <c r="F19" s="31">
        <f t="shared" si="0"/>
        <v>1.3183754112200274</v>
      </c>
      <c r="G19" s="24">
        <f t="shared" si="7"/>
        <v>1.32</v>
      </c>
      <c r="H19" s="30">
        <f>VLOOKUP(G19,LAI!$E$132:$F$282,2,FALSE)</f>
        <v>4.560192904415592</v>
      </c>
      <c r="I19" s="32">
        <f t="shared" si="12"/>
        <v>952.53272820903817</v>
      </c>
      <c r="J19" s="40">
        <f t="shared" si="13"/>
        <v>1</v>
      </c>
      <c r="K19" s="41"/>
      <c r="L19" s="40"/>
      <c r="M19" s="23">
        <v>16</v>
      </c>
      <c r="N19" s="30">
        <f>IF(M19&lt;=Calculator!$F$9,'Growth rate'!J18,0)</f>
        <v>4.0000000000000009</v>
      </c>
      <c r="O19" s="30">
        <f t="shared" si="8"/>
        <v>4.0000000000000009</v>
      </c>
      <c r="P19" s="31">
        <f t="shared" si="9"/>
        <v>11.485000000000003</v>
      </c>
      <c r="Q19" s="31">
        <f t="shared" si="10"/>
        <v>11.678688267073834</v>
      </c>
      <c r="R19" s="31">
        <f t="shared" si="2"/>
        <v>0.98341523785510188</v>
      </c>
      <c r="S19" s="24">
        <f t="shared" si="11"/>
        <v>0.98</v>
      </c>
      <c r="T19" s="30">
        <f>VLOOKUP(S19,LAI!$E$132:$F$282,2,FALSE)</f>
        <v>3.4503715757018965</v>
      </c>
      <c r="U19" s="32">
        <f t="shared" si="3"/>
        <v>369.61014332769662</v>
      </c>
      <c r="V19" s="35"/>
    </row>
    <row r="20" spans="1:22" x14ac:dyDescent="0.35">
      <c r="A20" s="23">
        <v>17</v>
      </c>
      <c r="B20" s="30">
        <f>IF(A20&lt;=Calculator!$B$9,'Growth rate'!B19,0)</f>
        <v>13.199999999999989</v>
      </c>
      <c r="C20" s="30">
        <f t="shared" si="4"/>
        <v>10</v>
      </c>
      <c r="D20" s="31">
        <f t="shared" si="5"/>
        <v>21.5002</v>
      </c>
      <c r="E20" s="31">
        <f t="shared" si="6"/>
        <v>16.308101483858582</v>
      </c>
      <c r="F20" s="31">
        <f t="shared" si="0"/>
        <v>1.3183754112200274</v>
      </c>
      <c r="G20" s="24">
        <f t="shared" si="7"/>
        <v>1.32</v>
      </c>
      <c r="H20" s="30">
        <f>VLOOKUP(G20,LAI!$E$132:$F$282,2,FALSE)</f>
        <v>4.560192904415592</v>
      </c>
      <c r="I20" s="32">
        <f t="shared" si="12"/>
        <v>952.53272820903817</v>
      </c>
      <c r="J20" s="40">
        <f t="shared" si="13"/>
        <v>1</v>
      </c>
      <c r="K20" s="41"/>
      <c r="L20" s="40"/>
      <c r="M20" s="23">
        <v>17</v>
      </c>
      <c r="N20" s="30">
        <f>IF(M20&lt;=Calculator!$F$9,'Growth rate'!J19,0)</f>
        <v>4.2000000000000011</v>
      </c>
      <c r="O20" s="30">
        <f t="shared" si="8"/>
        <v>4.2000000000000011</v>
      </c>
      <c r="P20" s="31">
        <f t="shared" si="9"/>
        <v>11.818840000000002</v>
      </c>
      <c r="Q20" s="31">
        <f t="shared" si="10"/>
        <v>11.888182042813639</v>
      </c>
      <c r="R20" s="31">
        <f t="shared" si="2"/>
        <v>0.99416714493739144</v>
      </c>
      <c r="S20" s="24">
        <f t="shared" si="11"/>
        <v>0.99</v>
      </c>
      <c r="T20" s="30">
        <f>VLOOKUP(S20,LAI!$E$132:$F$282,2,FALSE)</f>
        <v>3.477437491213724</v>
      </c>
      <c r="U20" s="32">
        <f t="shared" si="3"/>
        <v>385.99360277515763</v>
      </c>
      <c r="V20" s="35"/>
    </row>
    <row r="21" spans="1:22" x14ac:dyDescent="0.35">
      <c r="A21" s="23">
        <v>18</v>
      </c>
      <c r="B21" s="30">
        <f>IF(A21&lt;=Calculator!$B$9,'Growth rate'!B20,0)</f>
        <v>13.399999999999988</v>
      </c>
      <c r="C21" s="30">
        <f t="shared" si="4"/>
        <v>10</v>
      </c>
      <c r="D21" s="31">
        <f t="shared" si="5"/>
        <v>21.5002</v>
      </c>
      <c r="E21" s="31">
        <f t="shared" si="6"/>
        <v>16.308101483858582</v>
      </c>
      <c r="F21" s="31">
        <f t="shared" si="0"/>
        <v>1.3183754112200274</v>
      </c>
      <c r="G21" s="24">
        <f t="shared" si="7"/>
        <v>1.32</v>
      </c>
      <c r="H21" s="30">
        <f>VLOOKUP(G21,LAI!$E$132:$F$282,2,FALSE)</f>
        <v>4.560192904415592</v>
      </c>
      <c r="I21" s="32">
        <f t="shared" si="12"/>
        <v>952.53272820903817</v>
      </c>
      <c r="J21" s="40">
        <f t="shared" si="13"/>
        <v>1</v>
      </c>
      <c r="K21" s="41"/>
      <c r="L21" s="40"/>
      <c r="M21" s="23">
        <v>18</v>
      </c>
      <c r="N21" s="30">
        <f>IF(M21&lt;=Calculator!$F$9,'Growth rate'!J20,0)</f>
        <v>4.4000000000000012</v>
      </c>
      <c r="O21" s="30">
        <f t="shared" si="8"/>
        <v>4.4000000000000012</v>
      </c>
      <c r="P21" s="31">
        <f t="shared" si="9"/>
        <v>12.152680000000004</v>
      </c>
      <c r="Q21" s="31">
        <f t="shared" si="10"/>
        <v>12.091427067957563</v>
      </c>
      <c r="R21" s="31">
        <f t="shared" si="2"/>
        <v>1.0050658149528737</v>
      </c>
      <c r="S21" s="24">
        <f t="shared" si="11"/>
        <v>1.01</v>
      </c>
      <c r="T21" s="30">
        <f>VLOOKUP(S21,LAI!$E$132:$F$282,2,FALSE)</f>
        <v>3.5345532341057426</v>
      </c>
      <c r="U21" s="32">
        <f t="shared" si="3"/>
        <v>405.86306401307246</v>
      </c>
      <c r="V21" s="35"/>
    </row>
    <row r="22" spans="1:22" x14ac:dyDescent="0.35">
      <c r="A22" s="23">
        <v>19</v>
      </c>
      <c r="B22" s="30">
        <f>IF(A22&lt;=Calculator!$B$9,'Growth rate'!B21,0)</f>
        <v>13.599999999999987</v>
      </c>
      <c r="C22" s="30">
        <f t="shared" si="4"/>
        <v>10</v>
      </c>
      <c r="D22" s="31">
        <f t="shared" si="5"/>
        <v>21.5002</v>
      </c>
      <c r="E22" s="31">
        <f t="shared" si="6"/>
        <v>16.308101483858582</v>
      </c>
      <c r="F22" s="31">
        <f t="shared" si="0"/>
        <v>1.3183754112200274</v>
      </c>
      <c r="G22" s="24">
        <f t="shared" si="7"/>
        <v>1.32</v>
      </c>
      <c r="H22" s="30">
        <f>VLOOKUP(G22,LAI!$E$132:$F$282,2,FALSE)</f>
        <v>4.560192904415592</v>
      </c>
      <c r="I22" s="32">
        <f t="shared" si="12"/>
        <v>952.53272820903817</v>
      </c>
      <c r="J22" s="40">
        <f t="shared" si="13"/>
        <v>1</v>
      </c>
      <c r="K22" s="41"/>
      <c r="L22" s="40"/>
      <c r="M22" s="23">
        <v>19</v>
      </c>
      <c r="N22" s="30">
        <f>IF(M22&lt;=Calculator!$F$9,'Growth rate'!J21,0)</f>
        <v>4.6000000000000014</v>
      </c>
      <c r="O22" s="30">
        <f t="shared" si="8"/>
        <v>4.6000000000000014</v>
      </c>
      <c r="P22" s="31">
        <f t="shared" si="9"/>
        <v>12.486520000000002</v>
      </c>
      <c r="Q22" s="31">
        <f t="shared" si="10"/>
        <v>12.288881579970933</v>
      </c>
      <c r="R22" s="31">
        <f t="shared" si="2"/>
        <v>1.0160827019727483</v>
      </c>
      <c r="S22" s="24">
        <f t="shared" si="11"/>
        <v>1.02</v>
      </c>
      <c r="T22" s="30">
        <f>VLOOKUP(S22,LAI!$E$132:$F$282,2,FALSE)</f>
        <v>3.5646030614859354</v>
      </c>
      <c r="U22" s="32">
        <f t="shared" si="3"/>
        <v>422.79104061879582</v>
      </c>
      <c r="V22" s="35"/>
    </row>
    <row r="23" spans="1:22" x14ac:dyDescent="0.35">
      <c r="A23" s="23">
        <v>20</v>
      </c>
      <c r="B23" s="30">
        <f>IF(A23&lt;=Calculator!$B$9,'Growth rate'!B22,0)</f>
        <v>13.799999999999986</v>
      </c>
      <c r="C23" s="30">
        <f t="shared" si="4"/>
        <v>10</v>
      </c>
      <c r="D23" s="31">
        <f t="shared" si="5"/>
        <v>21.5002</v>
      </c>
      <c r="E23" s="31">
        <f t="shared" si="6"/>
        <v>16.308101483858582</v>
      </c>
      <c r="F23" s="31">
        <f t="shared" si="0"/>
        <v>1.3183754112200274</v>
      </c>
      <c r="G23" s="24">
        <f t="shared" si="7"/>
        <v>1.32</v>
      </c>
      <c r="H23" s="30">
        <f>VLOOKUP(G23,LAI!$E$132:$F$282,2,FALSE)</f>
        <v>4.560192904415592</v>
      </c>
      <c r="I23" s="32">
        <f t="shared" si="12"/>
        <v>952.53272820903817</v>
      </c>
      <c r="J23" s="40">
        <f t="shared" si="13"/>
        <v>1</v>
      </c>
      <c r="K23" s="41"/>
      <c r="L23" s="40"/>
      <c r="M23" s="23">
        <v>20</v>
      </c>
      <c r="N23" s="30">
        <f>IF(M23&lt;=Calculator!$F$9,'Growth rate'!J22,0)</f>
        <v>4.8000000000000016</v>
      </c>
      <c r="O23" s="30">
        <f t="shared" si="8"/>
        <v>4.8000000000000016</v>
      </c>
      <c r="P23" s="31">
        <f t="shared" si="9"/>
        <v>12.820360000000004</v>
      </c>
      <c r="Q23" s="31">
        <f t="shared" si="10"/>
        <v>12.480951980087504</v>
      </c>
      <c r="R23" s="31">
        <f t="shared" si="2"/>
        <v>1.0271940810648099</v>
      </c>
      <c r="S23" s="24">
        <f t="shared" si="11"/>
        <v>1.03</v>
      </c>
      <c r="T23" s="30">
        <f>VLOOKUP(S23,LAI!$E$132:$F$282,2,FALSE)</f>
        <v>3.5946528888661282</v>
      </c>
      <c r="U23" s="32">
        <f t="shared" si="3"/>
        <v>439.78687666664666</v>
      </c>
      <c r="V23" s="35"/>
    </row>
    <row r="24" spans="1:22" x14ac:dyDescent="0.35">
      <c r="A24" s="23">
        <v>21</v>
      </c>
      <c r="B24" s="30">
        <f>IF(A24&lt;=Calculator!$B$9,'Growth rate'!B23,0)</f>
        <v>13.999999999999986</v>
      </c>
      <c r="C24" s="30">
        <f t="shared" si="4"/>
        <v>10</v>
      </c>
      <c r="D24" s="31">
        <f t="shared" si="5"/>
        <v>21.5002</v>
      </c>
      <c r="E24" s="31">
        <f t="shared" si="6"/>
        <v>16.308101483858582</v>
      </c>
      <c r="F24" s="31">
        <f t="shared" si="0"/>
        <v>1.3183754112200274</v>
      </c>
      <c r="G24" s="24">
        <f t="shared" si="7"/>
        <v>1.32</v>
      </c>
      <c r="H24" s="30">
        <f>VLOOKUP(G24,LAI!$E$132:$F$282,2,FALSE)</f>
        <v>4.560192904415592</v>
      </c>
      <c r="I24" s="32">
        <f t="shared" si="12"/>
        <v>952.53272820903817</v>
      </c>
      <c r="J24" s="40">
        <f t="shared" si="13"/>
        <v>1</v>
      </c>
      <c r="K24" s="41"/>
      <c r="L24" s="40"/>
      <c r="M24" s="23">
        <v>21</v>
      </c>
      <c r="N24" s="30">
        <f>IF(M24&lt;=Calculator!$F$9,'Growth rate'!J23,0)</f>
        <v>5.0000000000000018</v>
      </c>
      <c r="O24" s="30">
        <f t="shared" si="8"/>
        <v>5.0000000000000018</v>
      </c>
      <c r="P24" s="31">
        <f t="shared" si="9"/>
        <v>13.154200000000003</v>
      </c>
      <c r="Q24" s="31">
        <f t="shared" si="10"/>
        <v>12.668000590513676</v>
      </c>
      <c r="R24" s="31">
        <f t="shared" si="2"/>
        <v>1.0383801221047</v>
      </c>
      <c r="S24" s="24">
        <f t="shared" si="11"/>
        <v>1.04</v>
      </c>
      <c r="T24" s="30">
        <f>VLOOKUP(S24,LAI!$E$132:$F$282,2,FALSE)</f>
        <v>3.624702716246321</v>
      </c>
      <c r="U24" s="32">
        <f t="shared" si="3"/>
        <v>456.85504433675038</v>
      </c>
      <c r="V24" s="35"/>
    </row>
    <row r="25" spans="1:22" x14ac:dyDescent="0.35">
      <c r="A25" s="23">
        <v>22</v>
      </c>
      <c r="B25" s="30">
        <f>IF(A25&lt;=Calculator!$B$9,'Growth rate'!B24,0)</f>
        <v>14.199999999999985</v>
      </c>
      <c r="C25" s="30">
        <f t="shared" si="4"/>
        <v>10</v>
      </c>
      <c r="D25" s="31">
        <f t="shared" si="5"/>
        <v>21.5002</v>
      </c>
      <c r="E25" s="31">
        <f t="shared" si="6"/>
        <v>16.308101483858582</v>
      </c>
      <c r="F25" s="31">
        <f t="shared" si="0"/>
        <v>1.3183754112200274</v>
      </c>
      <c r="G25" s="24">
        <f t="shared" si="7"/>
        <v>1.32</v>
      </c>
      <c r="H25" s="30">
        <f>VLOOKUP(G25,LAI!$E$132:$F$282,2,FALSE)</f>
        <v>4.560192904415592</v>
      </c>
      <c r="I25" s="32">
        <f t="shared" si="12"/>
        <v>952.53272820903817</v>
      </c>
      <c r="J25" s="40">
        <f t="shared" si="13"/>
        <v>1</v>
      </c>
      <c r="K25" s="41"/>
      <c r="L25" s="40"/>
      <c r="M25" s="23">
        <v>22</v>
      </c>
      <c r="N25" s="30">
        <f>IF(M25&lt;=Calculator!$F$9,'Growth rate'!J24,0)</f>
        <v>5.200000000000002</v>
      </c>
      <c r="O25" s="30">
        <f t="shared" si="8"/>
        <v>5.200000000000002</v>
      </c>
      <c r="P25" s="31">
        <f t="shared" si="9"/>
        <v>13.488040000000005</v>
      </c>
      <c r="Q25" s="31">
        <f t="shared" si="10"/>
        <v>12.850351989743947</v>
      </c>
      <c r="R25" s="31">
        <f t="shared" si="2"/>
        <v>1.0496241667749651</v>
      </c>
      <c r="S25" s="24">
        <f t="shared" si="11"/>
        <v>1.05</v>
      </c>
      <c r="T25" s="30">
        <f>VLOOKUP(S25,LAI!$E$132:$F$282,2,FALSE)</f>
        <v>3.6547525436265138</v>
      </c>
      <c r="U25" s="32">
        <f t="shared" si="3"/>
        <v>473.99952445979267</v>
      </c>
      <c r="V25" s="35"/>
    </row>
    <row r="26" spans="1:22" x14ac:dyDescent="0.35">
      <c r="A26" s="23">
        <v>23</v>
      </c>
      <c r="B26" s="30">
        <f>IF(A26&lt;=Calculator!$B$9,'Growth rate'!B25,0)</f>
        <v>14.399999999999984</v>
      </c>
      <c r="C26" s="30">
        <f t="shared" si="4"/>
        <v>10</v>
      </c>
      <c r="D26" s="31">
        <f t="shared" si="5"/>
        <v>21.5002</v>
      </c>
      <c r="E26" s="31">
        <f t="shared" si="6"/>
        <v>16.308101483858582</v>
      </c>
      <c r="F26" s="31">
        <f t="shared" si="0"/>
        <v>1.3183754112200274</v>
      </c>
      <c r="G26" s="24">
        <f t="shared" si="7"/>
        <v>1.32</v>
      </c>
      <c r="H26" s="30">
        <f>VLOOKUP(G26,LAI!$E$132:$F$282,2,FALSE)</f>
        <v>4.560192904415592</v>
      </c>
      <c r="I26" s="32">
        <f t="shared" si="12"/>
        <v>952.53272820903817</v>
      </c>
      <c r="J26" s="40">
        <f t="shared" si="13"/>
        <v>1</v>
      </c>
      <c r="K26" s="41"/>
      <c r="L26" s="40"/>
      <c r="M26" s="23">
        <v>23</v>
      </c>
      <c r="N26" s="30">
        <f>IF(M26&lt;=Calculator!$F$9,'Growth rate'!J25,0)</f>
        <v>5.4000000000000021</v>
      </c>
      <c r="O26" s="30">
        <f t="shared" si="8"/>
        <v>5.4000000000000021</v>
      </c>
      <c r="P26" s="31">
        <f t="shared" si="9"/>
        <v>13.821880000000004</v>
      </c>
      <c r="Q26" s="31">
        <f t="shared" si="10"/>
        <v>13.028298230839958</v>
      </c>
      <c r="R26" s="31">
        <f t="shared" si="2"/>
        <v>1.0609121586794441</v>
      </c>
      <c r="S26" s="24">
        <f t="shared" si="11"/>
        <v>1.06</v>
      </c>
      <c r="T26" s="30">
        <f>VLOOKUP(S26,LAI!$E$132:$F$282,2,FALSE)</f>
        <v>3.6848023710067066</v>
      </c>
      <c r="U26" s="32">
        <f t="shared" si="3"/>
        <v>491.22387230997316</v>
      </c>
      <c r="V26" s="35"/>
    </row>
    <row r="27" spans="1:22" x14ac:dyDescent="0.35">
      <c r="A27" s="23">
        <v>24</v>
      </c>
      <c r="B27" s="30">
        <f>IF(A27&lt;=Calculator!$B$9,'Growth rate'!B26,0)</f>
        <v>14.599999999999984</v>
      </c>
      <c r="C27" s="30">
        <f t="shared" si="4"/>
        <v>10</v>
      </c>
      <c r="D27" s="31">
        <f t="shared" si="5"/>
        <v>21.5002</v>
      </c>
      <c r="E27" s="31">
        <f t="shared" si="6"/>
        <v>16.308101483858582</v>
      </c>
      <c r="F27" s="31">
        <f t="shared" si="0"/>
        <v>1.3183754112200274</v>
      </c>
      <c r="G27" s="24">
        <f t="shared" si="7"/>
        <v>1.32</v>
      </c>
      <c r="H27" s="30">
        <f>VLOOKUP(G27,LAI!$E$132:$F$282,2,FALSE)</f>
        <v>4.560192904415592</v>
      </c>
      <c r="I27" s="32">
        <f t="shared" si="12"/>
        <v>952.53272820903817</v>
      </c>
      <c r="J27" s="40">
        <f t="shared" si="13"/>
        <v>1</v>
      </c>
      <c r="K27" s="41"/>
      <c r="L27" s="40"/>
      <c r="M27" s="23">
        <v>24</v>
      </c>
      <c r="N27" s="30">
        <f>IF(M27&lt;=Calculator!$F$9,'Growth rate'!J26,0)</f>
        <v>5.6000000000000023</v>
      </c>
      <c r="O27" s="30">
        <f t="shared" si="8"/>
        <v>5.6000000000000023</v>
      </c>
      <c r="P27" s="31">
        <f t="shared" si="9"/>
        <v>14.155720000000006</v>
      </c>
      <c r="Q27" s="31">
        <f t="shared" si="10"/>
        <v>13.202103173376731</v>
      </c>
      <c r="R27" s="31">
        <f t="shared" si="2"/>
        <v>1.0722321901366694</v>
      </c>
      <c r="S27" s="24">
        <f t="shared" si="11"/>
        <v>1.07</v>
      </c>
      <c r="T27" s="30">
        <f>VLOOKUP(S27,LAI!$E$132:$F$282,2,FALSE)</f>
        <v>3.7148521983868994</v>
      </c>
      <c r="U27" s="32">
        <f t="shared" si="3"/>
        <v>508.53127267520705</v>
      </c>
      <c r="V27" s="35"/>
    </row>
    <row r="28" spans="1:22" x14ac:dyDescent="0.35">
      <c r="A28" s="23">
        <v>25</v>
      </c>
      <c r="B28" s="30">
        <f>IF(A28&lt;=Calculator!$B$9,'Growth rate'!B27,0)</f>
        <v>14.799999999999983</v>
      </c>
      <c r="C28" s="30">
        <f t="shared" si="4"/>
        <v>10</v>
      </c>
      <c r="D28" s="31">
        <f t="shared" si="5"/>
        <v>21.5002</v>
      </c>
      <c r="E28" s="31">
        <f t="shared" si="6"/>
        <v>16.308101483858582</v>
      </c>
      <c r="F28" s="31">
        <f t="shared" si="0"/>
        <v>1.3183754112200274</v>
      </c>
      <c r="G28" s="24">
        <f t="shared" si="7"/>
        <v>1.32</v>
      </c>
      <c r="H28" s="30">
        <f>VLOOKUP(G28,LAI!$E$132:$F$282,2,FALSE)</f>
        <v>4.560192904415592</v>
      </c>
      <c r="I28" s="32">
        <f t="shared" si="12"/>
        <v>952.53272820903817</v>
      </c>
      <c r="J28" s="40">
        <f t="shared" si="13"/>
        <v>1</v>
      </c>
      <c r="K28" s="41"/>
      <c r="L28" s="40"/>
      <c r="M28" s="23">
        <v>25</v>
      </c>
      <c r="N28" s="30">
        <f>IF(M28&lt;=Calculator!$F$9,'Growth rate'!J27,0)</f>
        <v>5.8000000000000025</v>
      </c>
      <c r="O28" s="30">
        <f t="shared" si="8"/>
        <v>5.8000000000000025</v>
      </c>
      <c r="P28" s="31">
        <f t="shared" si="9"/>
        <v>14.489560000000004</v>
      </c>
      <c r="Q28" s="31">
        <f t="shared" si="10"/>
        <v>13.372006105632964</v>
      </c>
      <c r="R28" s="31">
        <f t="shared" si="2"/>
        <v>1.0835741388045186</v>
      </c>
      <c r="S28" s="24">
        <f t="shared" si="11"/>
        <v>1.08</v>
      </c>
      <c r="T28" s="30">
        <f>VLOOKUP(S28,LAI!$E$132:$F$282,2,FALSE)</f>
        <v>3.7449020257670922</v>
      </c>
      <c r="U28" s="32">
        <f t="shared" si="3"/>
        <v>525.92458625741347</v>
      </c>
      <c r="V28" s="35"/>
    </row>
    <row r="29" spans="1:22" x14ac:dyDescent="0.35">
      <c r="A29" s="23">
        <v>26</v>
      </c>
      <c r="B29" s="30">
        <f>IF(A29&lt;=Calculator!$B$9,'Growth rate'!B28,0)</f>
        <v>14.999999999999982</v>
      </c>
      <c r="C29" s="30">
        <f t="shared" si="4"/>
        <v>10</v>
      </c>
      <c r="D29" s="31">
        <f t="shared" si="5"/>
        <v>21.5002</v>
      </c>
      <c r="E29" s="31">
        <f t="shared" si="6"/>
        <v>16.308101483858582</v>
      </c>
      <c r="F29" s="31">
        <f t="shared" si="0"/>
        <v>1.3183754112200274</v>
      </c>
      <c r="G29" s="24">
        <f t="shared" si="7"/>
        <v>1.32</v>
      </c>
      <c r="H29" s="30">
        <f>VLOOKUP(G29,LAI!$E$132:$F$282,2,FALSE)</f>
        <v>4.560192904415592</v>
      </c>
      <c r="I29" s="32">
        <f t="shared" si="12"/>
        <v>952.53272820903817</v>
      </c>
      <c r="J29" s="40">
        <f t="shared" si="13"/>
        <v>1</v>
      </c>
      <c r="K29" s="41"/>
      <c r="L29" s="40"/>
      <c r="M29" s="23">
        <v>26</v>
      </c>
      <c r="N29" s="30">
        <f>IF(M29&lt;=Calculator!$F$9,'Growth rate'!J28,0)</f>
        <v>6.0000000000000027</v>
      </c>
      <c r="O29" s="30">
        <f t="shared" si="8"/>
        <v>6.0000000000000027</v>
      </c>
      <c r="P29" s="31">
        <f t="shared" si="9"/>
        <v>14.823400000000007</v>
      </c>
      <c r="Q29" s="31">
        <f t="shared" si="10"/>
        <v>13.53822479359118</v>
      </c>
      <c r="R29" s="31">
        <f t="shared" si="2"/>
        <v>1.0949293741242361</v>
      </c>
      <c r="S29" s="24">
        <f t="shared" si="11"/>
        <v>1.0900000000000001</v>
      </c>
      <c r="T29" s="30">
        <f>VLOOKUP(S29,LAI!$E$132:$F$282,2,FALSE)</f>
        <v>3.774951853147285</v>
      </c>
      <c r="U29" s="32">
        <f t="shared" si="3"/>
        <v>543.4063890071717</v>
      </c>
      <c r="V29" s="35"/>
    </row>
    <row r="30" spans="1:22" x14ac:dyDescent="0.35">
      <c r="A30" s="23">
        <v>27</v>
      </c>
      <c r="B30" s="30">
        <f>IF(A30&lt;=Calculator!$B$9,'Growth rate'!B29,0)</f>
        <v>15.199999999999982</v>
      </c>
      <c r="C30" s="30">
        <f t="shared" si="4"/>
        <v>10</v>
      </c>
      <c r="D30" s="31">
        <f t="shared" si="5"/>
        <v>21.5002</v>
      </c>
      <c r="E30" s="31">
        <f t="shared" si="6"/>
        <v>16.308101483858582</v>
      </c>
      <c r="F30" s="31">
        <f t="shared" si="0"/>
        <v>1.3183754112200274</v>
      </c>
      <c r="G30" s="24">
        <f t="shared" si="7"/>
        <v>1.32</v>
      </c>
      <c r="H30" s="30">
        <f>VLOOKUP(G30,LAI!$E$132:$F$282,2,FALSE)</f>
        <v>4.560192904415592</v>
      </c>
      <c r="I30" s="32">
        <f t="shared" si="12"/>
        <v>952.53272820903817</v>
      </c>
      <c r="J30" s="40">
        <f t="shared" si="13"/>
        <v>1</v>
      </c>
      <c r="K30" s="41"/>
      <c r="L30" s="40"/>
      <c r="M30" s="23">
        <v>27</v>
      </c>
      <c r="N30" s="30">
        <f>IF(M30&lt;=Calculator!$F$9,'Growth rate'!J29,0)</f>
        <v>6.2000000000000028</v>
      </c>
      <c r="O30" s="30">
        <f t="shared" si="8"/>
        <v>6.2000000000000028</v>
      </c>
      <c r="P30" s="31">
        <f t="shared" si="9"/>
        <v>15.157240000000005</v>
      </c>
      <c r="Q30" s="31">
        <f t="shared" si="10"/>
        <v>13.700958063391615</v>
      </c>
      <c r="R30" s="31">
        <f t="shared" si="2"/>
        <v>1.1062905185075718</v>
      </c>
      <c r="S30" s="24">
        <f t="shared" si="11"/>
        <v>1.1100000000000001</v>
      </c>
      <c r="T30" s="30">
        <f>VLOOKUP(S30,LAI!$E$132:$F$282,2,FALSE)</f>
        <v>3.8377467777229546</v>
      </c>
      <c r="U30" s="32">
        <f t="shared" si="3"/>
        <v>565.80668080953797</v>
      </c>
      <c r="V30" s="35"/>
    </row>
    <row r="31" spans="1:22" x14ac:dyDescent="0.35">
      <c r="A31" s="23">
        <v>28</v>
      </c>
      <c r="B31" s="30">
        <f>IF(A31&lt;=Calculator!$B$9,'Growth rate'!B30,0)</f>
        <v>15.399999999999981</v>
      </c>
      <c r="C31" s="30">
        <f t="shared" si="4"/>
        <v>10</v>
      </c>
      <c r="D31" s="31">
        <f t="shared" si="5"/>
        <v>21.5002</v>
      </c>
      <c r="E31" s="31">
        <f t="shared" si="6"/>
        <v>16.308101483858582</v>
      </c>
      <c r="F31" s="31">
        <f t="shared" si="0"/>
        <v>1.3183754112200274</v>
      </c>
      <c r="G31" s="24">
        <f t="shared" si="7"/>
        <v>1.32</v>
      </c>
      <c r="H31" s="30">
        <f>VLOOKUP(G31,LAI!$E$132:$F$282,2,FALSE)</f>
        <v>4.560192904415592</v>
      </c>
      <c r="I31" s="32">
        <f t="shared" si="12"/>
        <v>952.53272820903817</v>
      </c>
      <c r="J31" s="40">
        <f t="shared" si="13"/>
        <v>1</v>
      </c>
      <c r="K31" s="41"/>
      <c r="L31" s="40"/>
      <c r="M31" s="23">
        <v>28</v>
      </c>
      <c r="N31" s="30">
        <f>IF(M31&lt;=Calculator!$F$9,'Growth rate'!J30,0)</f>
        <v>6.400000000000003</v>
      </c>
      <c r="O31" s="30">
        <f t="shared" si="8"/>
        <v>6.400000000000003</v>
      </c>
      <c r="P31" s="31">
        <f t="shared" si="9"/>
        <v>15.491080000000004</v>
      </c>
      <c r="Q31" s="31">
        <f t="shared" si="10"/>
        <v>13.860388001265648</v>
      </c>
      <c r="R31" s="31">
        <f t="shared" si="2"/>
        <v>1.1176512517965191</v>
      </c>
      <c r="S31" s="24">
        <f t="shared" si="11"/>
        <v>1.1200000000000001</v>
      </c>
      <c r="T31" s="30">
        <f>VLOOKUP(S31,LAI!$E$132:$F$282,2,FALSE)</f>
        <v>3.8704918749184314</v>
      </c>
      <c r="U31" s="32">
        <f t="shared" si="3"/>
        <v>583.9918916292454</v>
      </c>
      <c r="V31" s="35"/>
    </row>
    <row r="32" spans="1:22" x14ac:dyDescent="0.35">
      <c r="A32" s="23">
        <v>29</v>
      </c>
      <c r="B32" s="30">
        <f>IF(A32&lt;=Calculator!$B$9,'Growth rate'!B31,0)</f>
        <v>15.59999999999998</v>
      </c>
      <c r="C32" s="30">
        <f t="shared" si="4"/>
        <v>10</v>
      </c>
      <c r="D32" s="31">
        <f t="shared" si="5"/>
        <v>21.5002</v>
      </c>
      <c r="E32" s="31">
        <f t="shared" si="6"/>
        <v>16.308101483858582</v>
      </c>
      <c r="F32" s="31">
        <f t="shared" si="0"/>
        <v>1.3183754112200274</v>
      </c>
      <c r="G32" s="24">
        <f t="shared" si="7"/>
        <v>1.32</v>
      </c>
      <c r="H32" s="30">
        <f>VLOOKUP(G32,LAI!$E$132:$F$282,2,FALSE)</f>
        <v>4.560192904415592</v>
      </c>
      <c r="I32" s="32">
        <f t="shared" si="12"/>
        <v>952.53272820903817</v>
      </c>
      <c r="J32" s="40">
        <f t="shared" si="13"/>
        <v>1</v>
      </c>
      <c r="K32" s="41"/>
      <c r="L32" s="40"/>
      <c r="M32" s="23">
        <v>29</v>
      </c>
      <c r="N32" s="30">
        <f>IF(M32&lt;=Calculator!$F$9,'Growth rate'!J31,0)</f>
        <v>6.6000000000000032</v>
      </c>
      <c r="O32" s="30">
        <f t="shared" si="8"/>
        <v>6.6000000000000032</v>
      </c>
      <c r="P32" s="31">
        <f t="shared" si="9"/>
        <v>15.824920000000006</v>
      </c>
      <c r="Q32" s="31">
        <f t="shared" si="10"/>
        <v>14.01668183770588</v>
      </c>
      <c r="R32" s="31">
        <f t="shared" si="2"/>
        <v>1.1290061501881163</v>
      </c>
      <c r="S32" s="24">
        <f t="shared" si="11"/>
        <v>1.1299999999999999</v>
      </c>
      <c r="T32" s="30">
        <f>VLOOKUP(S32,LAI!$E$132:$F$282,2,FALSE)</f>
        <v>3.9032369721139082</v>
      </c>
      <c r="U32" s="32">
        <f t="shared" si="3"/>
        <v>602.28941565005857</v>
      </c>
      <c r="V32" s="35"/>
    </row>
    <row r="33" spans="1:22" x14ac:dyDescent="0.35">
      <c r="A33" s="23">
        <v>30</v>
      </c>
      <c r="B33" s="30">
        <f>IF(A33&lt;=Calculator!$B$9,'Growth rate'!B32,0)</f>
        <v>15.799999999999979</v>
      </c>
      <c r="C33" s="30">
        <f t="shared" si="4"/>
        <v>10</v>
      </c>
      <c r="D33" s="31">
        <f t="shared" si="5"/>
        <v>21.5002</v>
      </c>
      <c r="E33" s="31">
        <f t="shared" si="6"/>
        <v>16.308101483858582</v>
      </c>
      <c r="F33" s="31">
        <f t="shared" si="0"/>
        <v>1.3183754112200274</v>
      </c>
      <c r="G33" s="24">
        <f t="shared" si="7"/>
        <v>1.32</v>
      </c>
      <c r="H33" s="30">
        <f>VLOOKUP(G33,LAI!$E$132:$F$282,2,FALSE)</f>
        <v>4.560192904415592</v>
      </c>
      <c r="I33" s="32">
        <f t="shared" si="12"/>
        <v>952.53272820903817</v>
      </c>
      <c r="J33" s="40">
        <f t="shared" si="13"/>
        <v>1</v>
      </c>
      <c r="K33" s="41"/>
      <c r="L33" s="40"/>
      <c r="M33" s="23">
        <v>30</v>
      </c>
      <c r="N33" s="30">
        <f>IF(M33&lt;=Calculator!$F$9,'Growth rate'!J32,0)</f>
        <v>6.8000000000000034</v>
      </c>
      <c r="O33" s="30">
        <f t="shared" si="8"/>
        <v>6.8000000000000034</v>
      </c>
      <c r="P33" s="31">
        <f t="shared" si="9"/>
        <v>16.158760000000004</v>
      </c>
      <c r="Q33" s="31">
        <f t="shared" si="10"/>
        <v>14.169993569323234</v>
      </c>
      <c r="R33" s="31">
        <f t="shared" si="2"/>
        <v>1.1403505528035152</v>
      </c>
      <c r="S33" s="24">
        <f t="shared" si="11"/>
        <v>1.1399999999999999</v>
      </c>
      <c r="T33" s="30">
        <f>VLOOKUP(S33,LAI!$E$132:$F$282,2,FALSE)</f>
        <v>3.935982069309385</v>
      </c>
      <c r="U33" s="32">
        <f t="shared" si="3"/>
        <v>620.70079119821594</v>
      </c>
      <c r="V33" s="35"/>
    </row>
    <row r="34" spans="1:22" x14ac:dyDescent="0.35">
      <c r="A34" s="23">
        <v>31</v>
      </c>
      <c r="B34" s="30">
        <f>IF(A34&lt;=Calculator!$B$9,'Growth rate'!B33,0)</f>
        <v>15.999999999999979</v>
      </c>
      <c r="C34" s="30">
        <f t="shared" si="4"/>
        <v>10</v>
      </c>
      <c r="D34" s="31">
        <f t="shared" si="5"/>
        <v>21.5002</v>
      </c>
      <c r="E34" s="31">
        <f t="shared" si="6"/>
        <v>16.308101483858582</v>
      </c>
      <c r="F34" s="31">
        <f t="shared" si="0"/>
        <v>1.3183754112200274</v>
      </c>
      <c r="G34" s="24">
        <f t="shared" si="7"/>
        <v>1.32</v>
      </c>
      <c r="H34" s="30">
        <f>VLOOKUP(G34,LAI!$E$132:$F$282,2,FALSE)</f>
        <v>4.560192904415592</v>
      </c>
      <c r="I34" s="32">
        <f t="shared" si="12"/>
        <v>952.53272820903817</v>
      </c>
      <c r="J34" s="40">
        <f t="shared" si="13"/>
        <v>1</v>
      </c>
      <c r="K34" s="41"/>
      <c r="L34" s="40"/>
      <c r="M34" s="23">
        <v>31</v>
      </c>
      <c r="N34" s="30">
        <f>IF(M34&lt;=Calculator!$F$9,'Growth rate'!J33,0)</f>
        <v>7.0000000000000036</v>
      </c>
      <c r="O34" s="30">
        <f t="shared" si="8"/>
        <v>7.0000000000000036</v>
      </c>
      <c r="P34" s="31">
        <f t="shared" si="9"/>
        <v>16.492600000000007</v>
      </c>
      <c r="Q34" s="31">
        <f t="shared" si="10"/>
        <v>14.320465361497575</v>
      </c>
      <c r="R34" s="31">
        <f t="shared" si="2"/>
        <v>1.1516804505768714</v>
      </c>
      <c r="S34" s="24">
        <f t="shared" si="11"/>
        <v>1.1499999999999999</v>
      </c>
      <c r="T34" s="30">
        <f>VLOOKUP(S34,LAI!$E$132:$F$282,2,FALSE)</f>
        <v>3.9687271665048618</v>
      </c>
      <c r="U34" s="32">
        <f t="shared" si="3"/>
        <v>639.22740771277938</v>
      </c>
      <c r="V34" s="35"/>
    </row>
    <row r="35" spans="1:22" x14ac:dyDescent="0.35">
      <c r="A35" s="23">
        <v>32</v>
      </c>
      <c r="B35" s="30">
        <f>IF(A35&lt;=Calculator!$B$9,'Growth rate'!B34,0)</f>
        <v>16.199999999999978</v>
      </c>
      <c r="C35" s="30">
        <f t="shared" si="4"/>
        <v>10</v>
      </c>
      <c r="D35" s="31">
        <f t="shared" si="5"/>
        <v>21.5002</v>
      </c>
      <c r="E35" s="31">
        <f t="shared" si="6"/>
        <v>16.308101483858582</v>
      </c>
      <c r="F35" s="31">
        <f t="shared" si="0"/>
        <v>1.3183754112200274</v>
      </c>
      <c r="G35" s="24">
        <f t="shared" si="7"/>
        <v>1.32</v>
      </c>
      <c r="H35" s="30">
        <f>VLOOKUP(G35,LAI!$E$132:$F$282,2,FALSE)</f>
        <v>4.560192904415592</v>
      </c>
      <c r="I35" s="32">
        <f t="shared" si="12"/>
        <v>952.53272820903817</v>
      </c>
      <c r="J35" s="40">
        <f t="shared" si="13"/>
        <v>1</v>
      </c>
      <c r="K35" s="41"/>
      <c r="L35" s="40"/>
      <c r="M35" s="23">
        <v>32</v>
      </c>
      <c r="N35" s="30">
        <f>IF(M35&lt;=Calculator!$F$9,'Growth rate'!J34,0)</f>
        <v>7.2000000000000037</v>
      </c>
      <c r="O35" s="30">
        <f t="shared" si="8"/>
        <v>7.2000000000000037</v>
      </c>
      <c r="P35" s="31">
        <f t="shared" si="9"/>
        <v>16.826440000000005</v>
      </c>
      <c r="Q35" s="31">
        <f t="shared" si="10"/>
        <v>14.468228766823492</v>
      </c>
      <c r="R35" s="31">
        <f t="shared" si="2"/>
        <v>1.1629923932765034</v>
      </c>
      <c r="S35" s="24">
        <f t="shared" si="11"/>
        <v>1.1599999999999999</v>
      </c>
      <c r="T35" s="30">
        <f>VLOOKUP(S35,LAI!$E$132:$F$282,2,FALSE)</f>
        <v>4.0014722637003386</v>
      </c>
      <c r="U35" s="32">
        <f t="shared" si="3"/>
        <v>657.87052129812162</v>
      </c>
      <c r="V35" s="35"/>
    </row>
    <row r="36" spans="1:22" x14ac:dyDescent="0.35">
      <c r="A36" s="23">
        <v>33</v>
      </c>
      <c r="B36" s="30">
        <f>IF(A36&lt;=Calculator!$B$9,'Growth rate'!B35,0)</f>
        <v>16.399999999999977</v>
      </c>
      <c r="C36" s="30">
        <f t="shared" si="4"/>
        <v>10</v>
      </c>
      <c r="D36" s="31">
        <f t="shared" si="5"/>
        <v>21.5002</v>
      </c>
      <c r="E36" s="31">
        <f t="shared" si="6"/>
        <v>16.308101483858582</v>
      </c>
      <c r="F36" s="31">
        <f t="shared" si="0"/>
        <v>1.3183754112200274</v>
      </c>
      <c r="G36" s="24">
        <f t="shared" si="7"/>
        <v>1.32</v>
      </c>
      <c r="H36" s="30">
        <f>VLOOKUP(G36,LAI!$E$132:$F$282,2,FALSE)</f>
        <v>4.560192904415592</v>
      </c>
      <c r="I36" s="32">
        <f t="shared" si="12"/>
        <v>952.53272820903817</v>
      </c>
      <c r="J36" s="40">
        <f t="shared" si="13"/>
        <v>1</v>
      </c>
      <c r="K36" s="41"/>
      <c r="L36" s="40"/>
      <c r="M36" s="23">
        <v>33</v>
      </c>
      <c r="N36" s="30">
        <f>IF(M36&lt;=Calculator!$F$9,'Growth rate'!J35,0)</f>
        <v>7.4000000000000039</v>
      </c>
      <c r="O36" s="30">
        <f t="shared" si="8"/>
        <v>7.4000000000000039</v>
      </c>
      <c r="P36" s="31">
        <f t="shared" si="9"/>
        <v>17.160280000000007</v>
      </c>
      <c r="Q36" s="31">
        <f t="shared" si="10"/>
        <v>14.613405787952834</v>
      </c>
      <c r="R36" s="31">
        <f t="shared" si="2"/>
        <v>1.1742834113418512</v>
      </c>
      <c r="S36" s="24">
        <f t="shared" si="11"/>
        <v>1.17</v>
      </c>
      <c r="T36" s="30">
        <f>VLOOKUP(S36,LAI!$E$132:$F$282,2,FALSE)</f>
        <v>4.0342173608958154</v>
      </c>
      <c r="U36" s="32">
        <f t="shared" si="3"/>
        <v>676.63126833105673</v>
      </c>
      <c r="V36" s="35"/>
    </row>
    <row r="37" spans="1:22" x14ac:dyDescent="0.35">
      <c r="A37" s="23">
        <v>34</v>
      </c>
      <c r="B37" s="30">
        <f>IF(A37&lt;=Calculator!$B$9,'Growth rate'!B36,0)</f>
        <v>16.599999999999977</v>
      </c>
      <c r="C37" s="30">
        <f t="shared" si="4"/>
        <v>10</v>
      </c>
      <c r="D37" s="31">
        <f t="shared" si="5"/>
        <v>21.5002</v>
      </c>
      <c r="E37" s="31">
        <f t="shared" si="6"/>
        <v>16.308101483858582</v>
      </c>
      <c r="F37" s="31">
        <f t="shared" si="0"/>
        <v>1.3183754112200274</v>
      </c>
      <c r="G37" s="24">
        <f t="shared" si="7"/>
        <v>1.32</v>
      </c>
      <c r="H37" s="30">
        <f>VLOOKUP(G37,LAI!$E$132:$F$282,2,FALSE)</f>
        <v>4.560192904415592</v>
      </c>
      <c r="I37" s="32">
        <f t="shared" si="12"/>
        <v>952.53272820903817</v>
      </c>
      <c r="J37" s="40">
        <f t="shared" si="13"/>
        <v>1</v>
      </c>
      <c r="K37" s="41"/>
      <c r="L37" s="40"/>
      <c r="M37" s="23">
        <v>34</v>
      </c>
      <c r="N37" s="30">
        <f>IF(M37&lt;=Calculator!$F$9,'Growth rate'!J36,0)</f>
        <v>7.6000000000000041</v>
      </c>
      <c r="O37" s="30">
        <f t="shared" si="8"/>
        <v>7.6000000000000041</v>
      </c>
      <c r="P37" s="31">
        <f t="shared" si="9"/>
        <v>17.494120000000006</v>
      </c>
      <c r="Q37" s="31">
        <f t="shared" si="10"/>
        <v>14.756109808346526</v>
      </c>
      <c r="R37" s="31">
        <f t="shared" si="2"/>
        <v>1.1855509498922794</v>
      </c>
      <c r="S37" s="24">
        <f t="shared" si="11"/>
        <v>1.19</v>
      </c>
      <c r="T37" s="30">
        <f>VLOOKUP(S37,LAI!$E$132:$F$282,2,FALSE)</f>
        <v>4.099707555286769</v>
      </c>
      <c r="U37" s="32">
        <f t="shared" si="3"/>
        <v>701.11057289955386</v>
      </c>
      <c r="V37" s="35"/>
    </row>
    <row r="38" spans="1:22" x14ac:dyDescent="0.35">
      <c r="A38" s="23">
        <v>35</v>
      </c>
      <c r="B38" s="30">
        <f>IF(A38&lt;=Calculator!$B$9,'Growth rate'!B37,0)</f>
        <v>16.799999999999976</v>
      </c>
      <c r="C38" s="30">
        <f t="shared" si="4"/>
        <v>10</v>
      </c>
      <c r="D38" s="31">
        <f t="shared" si="5"/>
        <v>21.5002</v>
      </c>
      <c r="E38" s="31">
        <f t="shared" si="6"/>
        <v>16.308101483858582</v>
      </c>
      <c r="F38" s="31">
        <f t="shared" si="0"/>
        <v>1.3183754112200274</v>
      </c>
      <c r="G38" s="24">
        <f t="shared" si="7"/>
        <v>1.32</v>
      </c>
      <c r="H38" s="30">
        <f>VLOOKUP(G38,LAI!$E$132:$F$282,2,FALSE)</f>
        <v>4.560192904415592</v>
      </c>
      <c r="I38" s="32">
        <f t="shared" si="12"/>
        <v>952.53272820903817</v>
      </c>
      <c r="J38" s="40">
        <f t="shared" si="13"/>
        <v>1</v>
      </c>
      <c r="K38" s="41"/>
      <c r="L38" s="40"/>
      <c r="M38" s="23">
        <v>35</v>
      </c>
      <c r="N38" s="30">
        <f>IF(M38&lt;=Calculator!$F$9,'Growth rate'!J37,0)</f>
        <v>7.8000000000000043</v>
      </c>
      <c r="O38" s="30">
        <f t="shared" si="8"/>
        <v>7.8000000000000043</v>
      </c>
      <c r="P38" s="31">
        <f t="shared" si="9"/>
        <v>17.827960000000008</v>
      </c>
      <c r="Q38" s="31">
        <f t="shared" si="10"/>
        <v>14.896446410373681</v>
      </c>
      <c r="R38" s="31">
        <f t="shared" si="2"/>
        <v>1.1967928127868712</v>
      </c>
      <c r="S38" s="24">
        <f t="shared" si="11"/>
        <v>1.2</v>
      </c>
      <c r="T38" s="30">
        <f>VLOOKUP(S38,LAI!$E$132:$F$282,2,FALSE)</f>
        <v>4.1324526524822458</v>
      </c>
      <c r="U38" s="32">
        <f t="shared" si="3"/>
        <v>720.2165964259259</v>
      </c>
      <c r="V38" s="35"/>
    </row>
    <row r="39" spans="1:22" x14ac:dyDescent="0.35">
      <c r="A39" s="23">
        <v>36</v>
      </c>
      <c r="B39" s="30">
        <f>IF(A39&lt;=Calculator!$B$9,'Growth rate'!B38,0)</f>
        <v>16.999999999999975</v>
      </c>
      <c r="C39" s="30">
        <f t="shared" si="4"/>
        <v>10</v>
      </c>
      <c r="D39" s="31">
        <f t="shared" si="5"/>
        <v>21.5002</v>
      </c>
      <c r="E39" s="31">
        <f t="shared" si="6"/>
        <v>16.308101483858582</v>
      </c>
      <c r="F39" s="31">
        <f t="shared" si="0"/>
        <v>1.3183754112200274</v>
      </c>
      <c r="G39" s="24">
        <f t="shared" si="7"/>
        <v>1.32</v>
      </c>
      <c r="H39" s="30">
        <f>VLOOKUP(G39,LAI!$E$132:$F$282,2,FALSE)</f>
        <v>4.560192904415592</v>
      </c>
      <c r="I39" s="32">
        <f t="shared" si="12"/>
        <v>952.53272820903817</v>
      </c>
      <c r="J39" s="40">
        <f t="shared" si="13"/>
        <v>1</v>
      </c>
      <c r="K39" s="41"/>
      <c r="L39" s="40"/>
      <c r="M39" s="23">
        <v>36</v>
      </c>
      <c r="N39" s="30">
        <f>IF(M39&lt;=Calculator!$F$9,'Growth rate'!J38,0)</f>
        <v>8.0000000000000036</v>
      </c>
      <c r="O39" s="30">
        <f t="shared" si="8"/>
        <v>8.0000000000000036</v>
      </c>
      <c r="P39" s="31">
        <f t="shared" si="9"/>
        <v>18.161800000000007</v>
      </c>
      <c r="Q39" s="31">
        <f t="shared" si="10"/>
        <v>15.034514096913673</v>
      </c>
      <c r="R39" s="31">
        <f t="shared" si="2"/>
        <v>1.2080071150239775</v>
      </c>
      <c r="S39" s="24">
        <f t="shared" si="11"/>
        <v>1.21</v>
      </c>
      <c r="T39" s="30">
        <f>VLOOKUP(S39,LAI!$E$132:$F$282,2,FALSE)</f>
        <v>4.1677021091751127</v>
      </c>
      <c r="U39" s="32">
        <f t="shared" si="3"/>
        <v>739.88691079932266</v>
      </c>
      <c r="V39" s="35"/>
    </row>
    <row r="40" spans="1:22" x14ac:dyDescent="0.35">
      <c r="A40" s="23">
        <v>37</v>
      </c>
      <c r="B40" s="30">
        <f>IF(A40&lt;=Calculator!$B$9,'Growth rate'!B39,0)</f>
        <v>17.199999999999974</v>
      </c>
      <c r="C40" s="30">
        <f t="shared" si="4"/>
        <v>10</v>
      </c>
      <c r="D40" s="31">
        <f t="shared" si="5"/>
        <v>21.5002</v>
      </c>
      <c r="E40" s="31">
        <f t="shared" si="6"/>
        <v>16.308101483858582</v>
      </c>
      <c r="F40" s="31">
        <f t="shared" si="0"/>
        <v>1.3183754112200274</v>
      </c>
      <c r="G40" s="24">
        <f t="shared" si="7"/>
        <v>1.32</v>
      </c>
      <c r="H40" s="30">
        <f>VLOOKUP(G40,LAI!$E$132:$F$282,2,FALSE)</f>
        <v>4.560192904415592</v>
      </c>
      <c r="I40" s="32">
        <f t="shared" si="12"/>
        <v>952.53272820903817</v>
      </c>
      <c r="J40" s="40">
        <f t="shared" si="13"/>
        <v>1</v>
      </c>
      <c r="K40" s="41"/>
      <c r="L40" s="40"/>
      <c r="M40" s="23">
        <v>37</v>
      </c>
      <c r="N40" s="30">
        <f>IF(M40&lt;=Calculator!$F$9,'Growth rate'!J39,0)</f>
        <v>8.2000000000000028</v>
      </c>
      <c r="O40" s="30">
        <f t="shared" si="8"/>
        <v>8.2000000000000028</v>
      </c>
      <c r="P40" s="31">
        <f t="shared" si="9"/>
        <v>18.495640000000005</v>
      </c>
      <c r="Q40" s="31">
        <f t="shared" si="10"/>
        <v>15.17040492995606</v>
      </c>
      <c r="R40" s="31">
        <f t="shared" si="2"/>
        <v>1.2191922420922205</v>
      </c>
      <c r="S40" s="24">
        <f t="shared" si="11"/>
        <v>1.22</v>
      </c>
      <c r="T40" s="30">
        <f>VLOOKUP(S40,LAI!$E$132:$F$282,2,FALSE)</f>
        <v>4.2029515658679797</v>
      </c>
      <c r="U40" s="32">
        <f t="shared" si="3"/>
        <v>759.69385413091754</v>
      </c>
      <c r="V40" s="35"/>
    </row>
    <row r="41" spans="1:22" x14ac:dyDescent="0.35">
      <c r="A41" s="23">
        <v>38</v>
      </c>
      <c r="B41" s="30">
        <f>IF(A41&lt;=Calculator!$B$9,'Growth rate'!B40,0)</f>
        <v>17.399999999999974</v>
      </c>
      <c r="C41" s="30">
        <f t="shared" si="4"/>
        <v>10</v>
      </c>
      <c r="D41" s="31">
        <f t="shared" si="5"/>
        <v>21.5002</v>
      </c>
      <c r="E41" s="31">
        <f t="shared" si="6"/>
        <v>16.308101483858582</v>
      </c>
      <c r="F41" s="31">
        <f t="shared" si="0"/>
        <v>1.3183754112200274</v>
      </c>
      <c r="G41" s="24">
        <f t="shared" si="7"/>
        <v>1.32</v>
      </c>
      <c r="H41" s="30">
        <f>VLOOKUP(G41,LAI!$E$132:$F$282,2,FALSE)</f>
        <v>4.560192904415592</v>
      </c>
      <c r="I41" s="32">
        <f t="shared" si="12"/>
        <v>952.53272820903817</v>
      </c>
      <c r="J41" s="40">
        <f t="shared" si="13"/>
        <v>1</v>
      </c>
      <c r="K41" s="41"/>
      <c r="L41" s="40"/>
      <c r="M41" s="23">
        <v>38</v>
      </c>
      <c r="N41" s="30">
        <f>IF(M41&lt;=Calculator!$F$9,'Growth rate'!J40,0)</f>
        <v>8.4000000000000021</v>
      </c>
      <c r="O41" s="30">
        <f t="shared" si="8"/>
        <v>8.4000000000000021</v>
      </c>
      <c r="P41" s="31">
        <f t="shared" si="9"/>
        <v>18.829480000000004</v>
      </c>
      <c r="Q41" s="31">
        <f t="shared" si="10"/>
        <v>15.304205097525074</v>
      </c>
      <c r="R41" s="31">
        <f t="shared" si="2"/>
        <v>1.2303468151406975</v>
      </c>
      <c r="S41" s="24">
        <f t="shared" si="11"/>
        <v>1.23</v>
      </c>
      <c r="T41" s="30">
        <f>VLOOKUP(S41,LAI!$E$132:$F$282,2,FALSE)</f>
        <v>4.2382010225608466</v>
      </c>
      <c r="U41" s="32">
        <f t="shared" si="3"/>
        <v>779.63798022727838</v>
      </c>
      <c r="V41" s="35"/>
    </row>
    <row r="42" spans="1:22" x14ac:dyDescent="0.35">
      <c r="A42" s="23">
        <v>39</v>
      </c>
      <c r="B42" s="30">
        <f>IF(A42&lt;=Calculator!$B$9,'Growth rate'!B41,0)</f>
        <v>17.599999999999973</v>
      </c>
      <c r="C42" s="30">
        <f t="shared" si="4"/>
        <v>10</v>
      </c>
      <c r="D42" s="31">
        <f t="shared" si="5"/>
        <v>21.5002</v>
      </c>
      <c r="E42" s="31">
        <f t="shared" si="6"/>
        <v>16.308101483858582</v>
      </c>
      <c r="F42" s="31">
        <f t="shared" si="0"/>
        <v>1.3183754112200274</v>
      </c>
      <c r="G42" s="24">
        <f t="shared" si="7"/>
        <v>1.32</v>
      </c>
      <c r="H42" s="30">
        <f>VLOOKUP(G42,LAI!$E$132:$F$282,2,FALSE)</f>
        <v>4.560192904415592</v>
      </c>
      <c r="I42" s="32">
        <f t="shared" si="12"/>
        <v>952.53272820903817</v>
      </c>
      <c r="J42" s="40">
        <f t="shared" si="13"/>
        <v>1</v>
      </c>
      <c r="K42" s="41"/>
      <c r="L42" s="40"/>
      <c r="M42" s="23">
        <v>39</v>
      </c>
      <c r="N42" s="30">
        <f>IF(M42&lt;=Calculator!$F$9,'Growth rate'!J41,0)</f>
        <v>8.6000000000000014</v>
      </c>
      <c r="O42" s="30">
        <f t="shared" si="8"/>
        <v>8.6000000000000014</v>
      </c>
      <c r="P42" s="31">
        <f t="shared" si="9"/>
        <v>19.163320000000002</v>
      </c>
      <c r="Q42" s="31">
        <f t="shared" si="10"/>
        <v>15.435995418478189</v>
      </c>
      <c r="R42" s="31">
        <f t="shared" si="2"/>
        <v>1.2414696610404465</v>
      </c>
      <c r="S42" s="24">
        <f t="shared" si="11"/>
        <v>1.24</v>
      </c>
      <c r="T42" s="30">
        <f>VLOOKUP(S42,LAI!$E$132:$F$282,2,FALSE)</f>
        <v>4.2734504792537136</v>
      </c>
      <c r="U42" s="32">
        <f t="shared" si="3"/>
        <v>799.71978227781938</v>
      </c>
      <c r="V42" s="35"/>
    </row>
    <row r="43" spans="1:22" x14ac:dyDescent="0.35">
      <c r="A43" s="23">
        <v>40</v>
      </c>
      <c r="B43" s="30">
        <f>IF(A43&lt;=Calculator!$B$9,'Growth rate'!B42,0)</f>
        <v>17.799999999999972</v>
      </c>
      <c r="C43" s="30">
        <f t="shared" si="4"/>
        <v>10</v>
      </c>
      <c r="D43" s="31">
        <f t="shared" si="5"/>
        <v>21.5002</v>
      </c>
      <c r="E43" s="31">
        <f t="shared" si="6"/>
        <v>16.308101483858582</v>
      </c>
      <c r="F43" s="31">
        <f t="shared" si="0"/>
        <v>1.3183754112200274</v>
      </c>
      <c r="G43" s="24">
        <f t="shared" si="7"/>
        <v>1.32</v>
      </c>
      <c r="H43" s="30">
        <f>VLOOKUP(G43,LAI!$E$132:$F$282,2,FALSE)</f>
        <v>4.560192904415592</v>
      </c>
      <c r="I43" s="32">
        <f t="shared" si="12"/>
        <v>952.53272820903817</v>
      </c>
      <c r="J43" s="40">
        <f t="shared" si="13"/>
        <v>1</v>
      </c>
      <c r="K43" s="41"/>
      <c r="L43" s="40"/>
      <c r="M43" s="23">
        <v>40</v>
      </c>
      <c r="N43" s="30">
        <f>IF(M43&lt;=Calculator!$F$9,'Growth rate'!J42,0)</f>
        <v>8.8000000000000007</v>
      </c>
      <c r="O43" s="30">
        <f t="shared" si="8"/>
        <v>8.8000000000000007</v>
      </c>
      <c r="P43" s="31">
        <f t="shared" si="9"/>
        <v>19.497160000000001</v>
      </c>
      <c r="Q43" s="31">
        <f t="shared" si="10"/>
        <v>15.565851793264777</v>
      </c>
      <c r="R43" s="31">
        <f t="shared" si="2"/>
        <v>1.2525597865730849</v>
      </c>
      <c r="S43" s="24">
        <f t="shared" si="11"/>
        <v>1.25</v>
      </c>
      <c r="T43" s="30">
        <f>VLOOKUP(S43,LAI!$E$132:$F$282,2,FALSE)</f>
        <v>4.3086999359465805</v>
      </c>
      <c r="U43" s="32">
        <f t="shared" si="3"/>
        <v>819.93969836022973</v>
      </c>
      <c r="V43" s="35"/>
    </row>
    <row r="44" spans="1:22" x14ac:dyDescent="0.35">
      <c r="A44" s="23">
        <v>41</v>
      </c>
      <c r="B44" s="30">
        <f>IF(A44&lt;=Calculator!$B$9,'Growth rate'!B43,0)</f>
        <v>17.999999999999972</v>
      </c>
      <c r="C44" s="30">
        <f t="shared" si="4"/>
        <v>10</v>
      </c>
      <c r="D44" s="31">
        <f t="shared" si="5"/>
        <v>21.5002</v>
      </c>
      <c r="E44" s="31">
        <f t="shared" si="6"/>
        <v>16.308101483858582</v>
      </c>
      <c r="F44" s="31">
        <f t="shared" si="0"/>
        <v>1.3183754112200274</v>
      </c>
      <c r="G44" s="24">
        <f t="shared" si="7"/>
        <v>1.32</v>
      </c>
      <c r="H44" s="30">
        <f>VLOOKUP(G44,LAI!$E$132:$F$282,2,FALSE)</f>
        <v>4.560192904415592</v>
      </c>
      <c r="I44" s="32">
        <f t="shared" si="12"/>
        <v>952.53272820903817</v>
      </c>
      <c r="J44" s="40">
        <f t="shared" si="13"/>
        <v>1</v>
      </c>
      <c r="K44" s="41"/>
      <c r="L44" s="40"/>
      <c r="M44" s="23">
        <v>41</v>
      </c>
      <c r="N44" s="30">
        <f>IF(M44&lt;=Calculator!$F$9,'Growth rate'!J43,0)</f>
        <v>9</v>
      </c>
      <c r="O44" s="30">
        <f t="shared" si="8"/>
        <v>9</v>
      </c>
      <c r="P44" s="31">
        <f t="shared" si="9"/>
        <v>19.831</v>
      </c>
      <c r="Q44" s="31">
        <f t="shared" si="10"/>
        <v>15.693845607519563</v>
      </c>
      <c r="R44" s="31">
        <f t="shared" si="2"/>
        <v>1.2636163561146643</v>
      </c>
      <c r="S44" s="24">
        <f t="shared" si="11"/>
        <v>1.26</v>
      </c>
      <c r="T44" s="30">
        <f>VLOOKUP(S44,LAI!$E$132:$F$282,2,FALSE)</f>
        <v>4.3439493926394475</v>
      </c>
      <c r="U44" s="32">
        <f t="shared" si="3"/>
        <v>840.29811636619399</v>
      </c>
      <c r="V44" s="35"/>
    </row>
    <row r="45" spans="1:22" x14ac:dyDescent="0.35">
      <c r="A45" s="23">
        <v>42</v>
      </c>
      <c r="B45" s="30">
        <f>IF(A45&lt;=Calculator!$B$9,'Growth rate'!B44,0)</f>
        <v>18.199999999999971</v>
      </c>
      <c r="C45" s="30">
        <f t="shared" si="4"/>
        <v>10</v>
      </c>
      <c r="D45" s="31">
        <f t="shared" si="5"/>
        <v>21.5002</v>
      </c>
      <c r="E45" s="31">
        <f t="shared" si="6"/>
        <v>16.308101483858582</v>
      </c>
      <c r="F45" s="31">
        <f t="shared" si="0"/>
        <v>1.3183754112200274</v>
      </c>
      <c r="G45" s="24">
        <f t="shared" si="7"/>
        <v>1.32</v>
      </c>
      <c r="H45" s="30">
        <f>VLOOKUP(G45,LAI!$E$132:$F$282,2,FALSE)</f>
        <v>4.560192904415592</v>
      </c>
      <c r="I45" s="32">
        <f t="shared" si="12"/>
        <v>952.53272820903817</v>
      </c>
      <c r="J45" s="40">
        <f t="shared" si="13"/>
        <v>1</v>
      </c>
      <c r="K45" s="41"/>
      <c r="L45" s="40"/>
      <c r="M45" s="23">
        <v>42</v>
      </c>
      <c r="N45" s="30">
        <f>IF(M45&lt;=Calculator!$F$9,'Growth rate'!J44,0)</f>
        <v>9.1999999999999993</v>
      </c>
      <c r="O45" s="30">
        <f t="shared" si="8"/>
        <v>9.1999999999999993</v>
      </c>
      <c r="P45" s="31">
        <f t="shared" si="9"/>
        <v>20.164839999999998</v>
      </c>
      <c r="Q45" s="31">
        <f t="shared" si="10"/>
        <v>15.82004409435854</v>
      </c>
      <c r="R45" s="31">
        <f t="shared" si="2"/>
        <v>1.2746386722898466</v>
      </c>
      <c r="S45" s="24">
        <f t="shared" si="11"/>
        <v>1.27</v>
      </c>
      <c r="T45" s="30">
        <f>VLOOKUP(S45,LAI!$E$132:$F$282,2,FALSE)</f>
        <v>4.3791988493323144</v>
      </c>
      <c r="U45" s="32">
        <f t="shared" si="3"/>
        <v>860.79537841852732</v>
      </c>
      <c r="V45" s="35"/>
    </row>
    <row r="46" spans="1:22" x14ac:dyDescent="0.35">
      <c r="A46" s="23">
        <v>43</v>
      </c>
      <c r="B46" s="30">
        <f>IF(A46&lt;=Calculator!$B$9,'Growth rate'!B45,0)</f>
        <v>18.39999999999997</v>
      </c>
      <c r="C46" s="30">
        <f t="shared" si="4"/>
        <v>10</v>
      </c>
      <c r="D46" s="31">
        <f t="shared" si="5"/>
        <v>21.5002</v>
      </c>
      <c r="E46" s="31">
        <f t="shared" si="6"/>
        <v>16.308101483858582</v>
      </c>
      <c r="F46" s="31">
        <f t="shared" si="0"/>
        <v>1.3183754112200274</v>
      </c>
      <c r="G46" s="24">
        <f t="shared" si="7"/>
        <v>1.32</v>
      </c>
      <c r="H46" s="30">
        <f>VLOOKUP(G46,LAI!$E$132:$F$282,2,FALSE)</f>
        <v>4.560192904415592</v>
      </c>
      <c r="I46" s="32">
        <f t="shared" si="12"/>
        <v>952.53272820903817</v>
      </c>
      <c r="J46" s="40">
        <f t="shared" si="13"/>
        <v>1</v>
      </c>
      <c r="K46" s="41"/>
      <c r="L46" s="40"/>
      <c r="M46" s="23">
        <v>43</v>
      </c>
      <c r="N46" s="30">
        <f>IF(M46&lt;=Calculator!$F$9,'Growth rate'!J45,0)</f>
        <v>9.3999999999999986</v>
      </c>
      <c r="O46" s="30">
        <f t="shared" si="8"/>
        <v>9.3999999999999986</v>
      </c>
      <c r="P46" s="31">
        <f t="shared" si="9"/>
        <v>20.498679999999997</v>
      </c>
      <c r="Q46" s="31">
        <f t="shared" si="10"/>
        <v>15.944510660404033</v>
      </c>
      <c r="R46" s="31">
        <f t="shared" si="2"/>
        <v>1.2856261591586882</v>
      </c>
      <c r="S46" s="24">
        <f t="shared" si="11"/>
        <v>1.29</v>
      </c>
      <c r="T46" s="30">
        <f>VLOOKUP(S46,LAI!$E$132:$F$282,2,FALSE)</f>
        <v>4.4496977627180483</v>
      </c>
      <c r="U46" s="32">
        <f t="shared" si="3"/>
        <v>888.4700350079487</v>
      </c>
      <c r="V46" s="35"/>
    </row>
    <row r="47" spans="1:22" x14ac:dyDescent="0.35">
      <c r="A47" s="23">
        <v>44</v>
      </c>
      <c r="B47" s="30">
        <f>IF(A47&lt;=Calculator!$B$9,'Growth rate'!B46,0)</f>
        <v>18.599999999999969</v>
      </c>
      <c r="C47" s="30">
        <f t="shared" si="4"/>
        <v>10</v>
      </c>
      <c r="D47" s="31">
        <f t="shared" si="5"/>
        <v>21.5002</v>
      </c>
      <c r="E47" s="31">
        <f t="shared" si="6"/>
        <v>16.308101483858582</v>
      </c>
      <c r="F47" s="31">
        <f t="shared" si="0"/>
        <v>1.3183754112200274</v>
      </c>
      <c r="G47" s="24">
        <f t="shared" si="7"/>
        <v>1.32</v>
      </c>
      <c r="H47" s="30">
        <f>VLOOKUP(G47,LAI!$E$132:$F$282,2,FALSE)</f>
        <v>4.560192904415592</v>
      </c>
      <c r="I47" s="32">
        <f t="shared" si="12"/>
        <v>952.53272820903817</v>
      </c>
      <c r="J47" s="40">
        <f t="shared" si="13"/>
        <v>1</v>
      </c>
      <c r="K47" s="41"/>
      <c r="L47" s="40"/>
      <c r="M47" s="23">
        <v>44</v>
      </c>
      <c r="N47" s="30">
        <f>IF(M47&lt;=Calculator!$F$9,'Growth rate'!J46,0)</f>
        <v>9.5999999999999979</v>
      </c>
      <c r="O47" s="30">
        <f t="shared" si="8"/>
        <v>9.5999999999999979</v>
      </c>
      <c r="P47" s="31">
        <f t="shared" si="9"/>
        <v>20.832519999999995</v>
      </c>
      <c r="Q47" s="31">
        <f t="shared" si="10"/>
        <v>16.06730517986022</v>
      </c>
      <c r="R47" s="31">
        <f t="shared" si="2"/>
        <v>1.2965783475696222</v>
      </c>
      <c r="S47" s="24">
        <f t="shared" si="11"/>
        <v>1.3</v>
      </c>
      <c r="T47" s="30">
        <f>VLOOKUP(S47,LAI!$E$132:$F$282,2,FALSE)</f>
        <v>4.4849472194109152</v>
      </c>
      <c r="U47" s="32">
        <f t="shared" si="3"/>
        <v>909.35467363307259</v>
      </c>
      <c r="V47" s="35"/>
    </row>
    <row r="48" spans="1:22" x14ac:dyDescent="0.35">
      <c r="A48" s="23">
        <v>45</v>
      </c>
      <c r="B48" s="30">
        <f>IF(A48&lt;=Calculator!$B$9,'Growth rate'!B47,0)</f>
        <v>18.799999999999969</v>
      </c>
      <c r="C48" s="30">
        <f t="shared" si="4"/>
        <v>10</v>
      </c>
      <c r="D48" s="31">
        <f t="shared" si="5"/>
        <v>21.5002</v>
      </c>
      <c r="E48" s="31">
        <f t="shared" si="6"/>
        <v>16.308101483858582</v>
      </c>
      <c r="F48" s="31">
        <f t="shared" si="0"/>
        <v>1.3183754112200274</v>
      </c>
      <c r="G48" s="24">
        <f t="shared" si="7"/>
        <v>1.32</v>
      </c>
      <c r="H48" s="30">
        <f>VLOOKUP(G48,LAI!$E$132:$F$282,2,FALSE)</f>
        <v>4.560192904415592</v>
      </c>
      <c r="I48" s="32">
        <f t="shared" si="12"/>
        <v>952.53272820903817</v>
      </c>
      <c r="J48" s="40">
        <f t="shared" si="13"/>
        <v>1</v>
      </c>
      <c r="K48" s="41"/>
      <c r="L48" s="40"/>
      <c r="M48" s="23">
        <v>45</v>
      </c>
      <c r="N48" s="30">
        <f>IF(M48&lt;=Calculator!$F$9,'Growth rate'!J47,0)</f>
        <v>9.7999999999999972</v>
      </c>
      <c r="O48" s="30">
        <f t="shared" si="8"/>
        <v>9.7999999999999972</v>
      </c>
      <c r="P48" s="31">
        <f t="shared" si="9"/>
        <v>21.166359999999994</v>
      </c>
      <c r="Q48" s="31">
        <f t="shared" si="10"/>
        <v>16.188484260367094</v>
      </c>
      <c r="R48" s="31">
        <f t="shared" si="2"/>
        <v>1.3074948623707665</v>
      </c>
      <c r="S48" s="24">
        <f t="shared" si="11"/>
        <v>1.31</v>
      </c>
      <c r="T48" s="30">
        <f>VLOOKUP(S48,LAI!$E$132:$F$282,2,FALSE)</f>
        <v>4.5225700619132532</v>
      </c>
      <c r="U48" s="32">
        <f t="shared" si="3"/>
        <v>930.86683942871719</v>
      </c>
      <c r="V48" s="35"/>
    </row>
    <row r="49" spans="1:22" x14ac:dyDescent="0.35">
      <c r="A49" s="23">
        <v>46</v>
      </c>
      <c r="B49" s="30">
        <f>IF(A49&lt;=Calculator!$B$9,'Growth rate'!B48,0)</f>
        <v>18.999999999999968</v>
      </c>
      <c r="C49" s="30">
        <f t="shared" si="4"/>
        <v>10</v>
      </c>
      <c r="D49" s="31">
        <f t="shared" si="5"/>
        <v>21.5002</v>
      </c>
      <c r="E49" s="31">
        <f t="shared" si="6"/>
        <v>16.308101483858582</v>
      </c>
      <c r="F49" s="31">
        <f t="shared" si="0"/>
        <v>1.3183754112200274</v>
      </c>
      <c r="G49" s="24">
        <f t="shared" si="7"/>
        <v>1.32</v>
      </c>
      <c r="H49" s="30">
        <f>VLOOKUP(G49,LAI!$E$132:$F$282,2,FALSE)</f>
        <v>4.560192904415592</v>
      </c>
      <c r="I49" s="32">
        <f t="shared" si="12"/>
        <v>952.53272820903817</v>
      </c>
      <c r="J49" s="40">
        <f t="shared" si="13"/>
        <v>1</v>
      </c>
      <c r="K49" s="41"/>
      <c r="L49" s="40"/>
      <c r="M49" s="23">
        <v>46</v>
      </c>
      <c r="N49" s="30">
        <f>IF(M49&lt;=Calculator!$F$9,'Growth rate'!J48,0)</f>
        <v>9.9999999999999964</v>
      </c>
      <c r="O49" s="30">
        <f t="shared" si="8"/>
        <v>9.9999999999999964</v>
      </c>
      <c r="P49" s="31">
        <f t="shared" si="9"/>
        <v>21.500199999999992</v>
      </c>
      <c r="Q49" s="31">
        <f t="shared" si="10"/>
        <v>16.308101483858582</v>
      </c>
      <c r="R49" s="31">
        <f t="shared" si="2"/>
        <v>1.318375411220027</v>
      </c>
      <c r="S49" s="24">
        <f t="shared" si="11"/>
        <v>1.32</v>
      </c>
      <c r="T49" s="30">
        <f>VLOOKUP(S49,LAI!$E$132:$F$282,2,FALSE)</f>
        <v>4.560192904415592</v>
      </c>
      <c r="U49" s="32">
        <f t="shared" si="3"/>
        <v>952.53272820903817</v>
      </c>
      <c r="V49" s="35"/>
    </row>
    <row r="50" spans="1:22" x14ac:dyDescent="0.35">
      <c r="A50" s="23">
        <v>47</v>
      </c>
      <c r="B50" s="30">
        <f>IF(A50&lt;=Calculator!$B$9,'Growth rate'!B49,0)</f>
        <v>19.199999999999967</v>
      </c>
      <c r="C50" s="30">
        <f t="shared" si="4"/>
        <v>10</v>
      </c>
      <c r="D50" s="31">
        <f t="shared" si="5"/>
        <v>21.5002</v>
      </c>
      <c r="E50" s="31">
        <f t="shared" si="6"/>
        <v>16.308101483858582</v>
      </c>
      <c r="F50" s="31">
        <f t="shared" si="0"/>
        <v>1.3183754112200274</v>
      </c>
      <c r="G50" s="24">
        <f t="shared" si="7"/>
        <v>1.32</v>
      </c>
      <c r="H50" s="30">
        <f>VLOOKUP(G50,LAI!$E$132:$F$282,2,FALSE)</f>
        <v>4.560192904415592</v>
      </c>
      <c r="I50" s="32">
        <f t="shared" si="12"/>
        <v>952.53272820903817</v>
      </c>
      <c r="J50" s="40">
        <f t="shared" si="13"/>
        <v>1</v>
      </c>
      <c r="K50" s="41"/>
      <c r="L50" s="40"/>
      <c r="M50" s="23">
        <v>47</v>
      </c>
      <c r="N50" s="30">
        <f>IF(M50&lt;=Calculator!$F$9,'Growth rate'!J49,0)</f>
        <v>10.199999999999996</v>
      </c>
      <c r="O50" s="30">
        <f t="shared" si="8"/>
        <v>10</v>
      </c>
      <c r="P50" s="31">
        <f t="shared" si="9"/>
        <v>21.5002</v>
      </c>
      <c r="Q50" s="31">
        <f t="shared" si="10"/>
        <v>16.308101483858582</v>
      </c>
      <c r="R50" s="31">
        <f t="shared" si="2"/>
        <v>1.3183754112200274</v>
      </c>
      <c r="S50" s="24">
        <f t="shared" si="11"/>
        <v>1.32</v>
      </c>
      <c r="T50" s="30">
        <f>VLOOKUP(S50,LAI!$E$132:$F$282,2,FALSE)</f>
        <v>4.560192904415592</v>
      </c>
      <c r="U50" s="32">
        <f t="shared" si="3"/>
        <v>952.53272820903817</v>
      </c>
      <c r="V50" s="35"/>
    </row>
    <row r="51" spans="1:22" x14ac:dyDescent="0.35">
      <c r="A51" s="23">
        <v>48</v>
      </c>
      <c r="B51" s="30">
        <f>IF(A51&lt;=Calculator!$B$9,'Growth rate'!B50,0)</f>
        <v>19.399999999999967</v>
      </c>
      <c r="C51" s="30">
        <f t="shared" si="4"/>
        <v>10</v>
      </c>
      <c r="D51" s="31">
        <f t="shared" si="5"/>
        <v>21.5002</v>
      </c>
      <c r="E51" s="31">
        <f t="shared" si="6"/>
        <v>16.308101483858582</v>
      </c>
      <c r="F51" s="31">
        <f t="shared" si="0"/>
        <v>1.3183754112200274</v>
      </c>
      <c r="G51" s="24">
        <f t="shared" si="7"/>
        <v>1.32</v>
      </c>
      <c r="H51" s="30">
        <f>VLOOKUP(G51,LAI!$E$132:$F$282,2,FALSE)</f>
        <v>4.560192904415592</v>
      </c>
      <c r="I51" s="32">
        <f t="shared" si="12"/>
        <v>952.53272820903817</v>
      </c>
      <c r="J51" s="40">
        <f t="shared" si="13"/>
        <v>1</v>
      </c>
      <c r="K51" s="41"/>
      <c r="L51" s="40"/>
      <c r="M51" s="23">
        <v>48</v>
      </c>
      <c r="N51" s="30">
        <f>IF(M51&lt;=Calculator!$F$9,'Growth rate'!J50,0)</f>
        <v>10.399999999999995</v>
      </c>
      <c r="O51" s="30">
        <f t="shared" si="8"/>
        <v>10</v>
      </c>
      <c r="P51" s="31">
        <f t="shared" si="9"/>
        <v>21.5002</v>
      </c>
      <c r="Q51" s="31">
        <f t="shared" si="10"/>
        <v>16.308101483858582</v>
      </c>
      <c r="R51" s="31">
        <f t="shared" si="2"/>
        <v>1.3183754112200274</v>
      </c>
      <c r="S51" s="24">
        <f t="shared" si="11"/>
        <v>1.32</v>
      </c>
      <c r="T51" s="30">
        <f>VLOOKUP(S51,LAI!$E$132:$F$282,2,FALSE)</f>
        <v>4.560192904415592</v>
      </c>
      <c r="U51" s="32">
        <f t="shared" si="3"/>
        <v>952.53272820903817</v>
      </c>
      <c r="V51" s="35"/>
    </row>
    <row r="52" spans="1:22" x14ac:dyDescent="0.35">
      <c r="A52" s="23">
        <v>49</v>
      </c>
      <c r="B52" s="30">
        <f>IF(A52&lt;=Calculator!$B$9,'Growth rate'!B51,0)</f>
        <v>19.599999999999966</v>
      </c>
      <c r="C52" s="30">
        <f t="shared" si="4"/>
        <v>10</v>
      </c>
      <c r="D52" s="31">
        <f t="shared" si="5"/>
        <v>21.5002</v>
      </c>
      <c r="E52" s="31">
        <f t="shared" si="6"/>
        <v>16.308101483858582</v>
      </c>
      <c r="F52" s="31">
        <f t="shared" si="0"/>
        <v>1.3183754112200274</v>
      </c>
      <c r="G52" s="24">
        <f t="shared" si="7"/>
        <v>1.32</v>
      </c>
      <c r="H52" s="30">
        <f>VLOOKUP(G52,LAI!$E$132:$F$282,2,FALSE)</f>
        <v>4.560192904415592</v>
      </c>
      <c r="I52" s="32">
        <f t="shared" si="12"/>
        <v>952.53272820903817</v>
      </c>
      <c r="J52" s="40">
        <f t="shared" si="13"/>
        <v>1</v>
      </c>
      <c r="K52" s="41"/>
      <c r="L52" s="40"/>
      <c r="M52" s="23">
        <v>49</v>
      </c>
      <c r="N52" s="30">
        <f>IF(M52&lt;=Calculator!$F$9,'Growth rate'!J51,0)</f>
        <v>10.599999999999994</v>
      </c>
      <c r="O52" s="30">
        <f t="shared" si="8"/>
        <v>10</v>
      </c>
      <c r="P52" s="31">
        <f t="shared" si="9"/>
        <v>21.5002</v>
      </c>
      <c r="Q52" s="31">
        <f t="shared" si="10"/>
        <v>16.308101483858582</v>
      </c>
      <c r="R52" s="31">
        <f t="shared" si="2"/>
        <v>1.3183754112200274</v>
      </c>
      <c r="S52" s="24">
        <f t="shared" si="11"/>
        <v>1.32</v>
      </c>
      <c r="T52" s="30">
        <f>VLOOKUP(S52,LAI!$E$132:$F$282,2,FALSE)</f>
        <v>4.560192904415592</v>
      </c>
      <c r="U52" s="32">
        <f t="shared" si="3"/>
        <v>952.53272820903817</v>
      </c>
      <c r="V52" s="35"/>
    </row>
    <row r="53" spans="1:22" x14ac:dyDescent="0.35">
      <c r="A53" s="23">
        <v>50</v>
      </c>
      <c r="B53" s="30">
        <f>IF(A53&lt;=Calculator!$B$9,'Growth rate'!B52,0)</f>
        <v>19.799999999999965</v>
      </c>
      <c r="C53" s="30">
        <f t="shared" si="4"/>
        <v>10</v>
      </c>
      <c r="D53" s="31">
        <f t="shared" si="5"/>
        <v>21.5002</v>
      </c>
      <c r="E53" s="31">
        <f t="shared" si="6"/>
        <v>16.308101483858582</v>
      </c>
      <c r="F53" s="31">
        <f t="shared" si="0"/>
        <v>1.3183754112200274</v>
      </c>
      <c r="G53" s="24">
        <f t="shared" si="7"/>
        <v>1.32</v>
      </c>
      <c r="H53" s="30">
        <f>VLOOKUP(G53,LAI!$E$132:$F$282,2,FALSE)</f>
        <v>4.560192904415592</v>
      </c>
      <c r="I53" s="32">
        <f t="shared" si="12"/>
        <v>952.53272820903817</v>
      </c>
      <c r="J53" s="40">
        <f t="shared" si="13"/>
        <v>1</v>
      </c>
      <c r="K53" s="41"/>
      <c r="L53" s="40"/>
      <c r="M53" s="23">
        <v>50</v>
      </c>
      <c r="N53" s="30">
        <f>IF(M53&lt;=Calculator!$F$9,'Growth rate'!J52,0)</f>
        <v>10.799999999999994</v>
      </c>
      <c r="O53" s="30">
        <f t="shared" si="8"/>
        <v>10</v>
      </c>
      <c r="P53" s="31">
        <f t="shared" si="9"/>
        <v>21.5002</v>
      </c>
      <c r="Q53" s="31">
        <f t="shared" si="10"/>
        <v>16.308101483858582</v>
      </c>
      <c r="R53" s="31">
        <f t="shared" si="2"/>
        <v>1.3183754112200274</v>
      </c>
      <c r="S53" s="24">
        <f t="shared" si="11"/>
        <v>1.32</v>
      </c>
      <c r="T53" s="30">
        <f>VLOOKUP(S53,LAI!$E$132:$F$282,2,FALSE)</f>
        <v>4.560192904415592</v>
      </c>
      <c r="U53" s="32">
        <f t="shared" si="3"/>
        <v>952.53272820903817</v>
      </c>
      <c r="V53" s="35"/>
    </row>
    <row r="54" spans="1:22" x14ac:dyDescent="0.35">
      <c r="A54" s="23">
        <v>51</v>
      </c>
      <c r="B54" s="30">
        <f>IF(A54&lt;=Calculator!$B$9,'Growth rate'!B53,0)</f>
        <v>19.999999999999964</v>
      </c>
      <c r="C54" s="30">
        <f t="shared" si="4"/>
        <v>10</v>
      </c>
      <c r="D54" s="31">
        <f t="shared" si="5"/>
        <v>21.5002</v>
      </c>
      <c r="E54" s="31">
        <f t="shared" si="6"/>
        <v>16.308101483858582</v>
      </c>
      <c r="F54" s="31">
        <f t="shared" si="0"/>
        <v>1.3183754112200274</v>
      </c>
      <c r="G54" s="24">
        <f t="shared" si="7"/>
        <v>1.32</v>
      </c>
      <c r="H54" s="30">
        <f>VLOOKUP(G54,LAI!$E$132:$F$282,2,FALSE)</f>
        <v>4.560192904415592</v>
      </c>
      <c r="I54" s="32">
        <f t="shared" si="12"/>
        <v>952.53272820903817</v>
      </c>
      <c r="J54" s="40">
        <f t="shared" si="13"/>
        <v>1</v>
      </c>
      <c r="K54" s="41"/>
      <c r="L54" s="40"/>
      <c r="M54" s="23">
        <v>51</v>
      </c>
      <c r="N54" s="30">
        <f>IF(M54&lt;=Calculator!$F$9,'Growth rate'!J53,0)</f>
        <v>10.999999999999993</v>
      </c>
      <c r="O54" s="30">
        <f t="shared" si="8"/>
        <v>10</v>
      </c>
      <c r="P54" s="31">
        <f t="shared" si="9"/>
        <v>21.5002</v>
      </c>
      <c r="Q54" s="31">
        <f t="shared" si="10"/>
        <v>16.308101483858582</v>
      </c>
      <c r="R54" s="31">
        <f t="shared" si="2"/>
        <v>1.3183754112200274</v>
      </c>
      <c r="S54" s="24">
        <f t="shared" si="11"/>
        <v>1.32</v>
      </c>
      <c r="T54" s="30">
        <f>VLOOKUP(S54,LAI!$E$132:$F$282,2,FALSE)</f>
        <v>4.560192904415592</v>
      </c>
      <c r="U54" s="32">
        <f t="shared" si="3"/>
        <v>952.53272820903817</v>
      </c>
      <c r="V54" s="35"/>
    </row>
    <row r="55" spans="1:22" x14ac:dyDescent="0.35">
      <c r="A55" s="23">
        <v>52</v>
      </c>
      <c r="B55" s="30">
        <f>IF(A55&lt;=Calculator!$B$9,'Growth rate'!B54,0)</f>
        <v>20.199999999999964</v>
      </c>
      <c r="C55" s="30">
        <f t="shared" si="4"/>
        <v>10</v>
      </c>
      <c r="D55" s="31">
        <f t="shared" si="5"/>
        <v>21.5002</v>
      </c>
      <c r="E55" s="31">
        <f t="shared" si="6"/>
        <v>16.308101483858582</v>
      </c>
      <c r="F55" s="31">
        <f t="shared" si="0"/>
        <v>1.3183754112200274</v>
      </c>
      <c r="G55" s="24">
        <f t="shared" si="7"/>
        <v>1.32</v>
      </c>
      <c r="H55" s="30">
        <f>VLOOKUP(G55,LAI!$E$132:$F$282,2,FALSE)</f>
        <v>4.560192904415592</v>
      </c>
      <c r="I55" s="32">
        <f t="shared" si="12"/>
        <v>952.53272820903817</v>
      </c>
      <c r="J55" s="40">
        <f t="shared" si="13"/>
        <v>1</v>
      </c>
      <c r="K55" s="41"/>
      <c r="L55" s="40"/>
      <c r="M55" s="23">
        <v>52</v>
      </c>
      <c r="N55" s="30">
        <f>IF(M55&lt;=Calculator!$F$9,'Growth rate'!J54,0)</f>
        <v>11.199999999999992</v>
      </c>
      <c r="O55" s="30">
        <f t="shared" si="8"/>
        <v>10</v>
      </c>
      <c r="P55" s="31">
        <f t="shared" si="9"/>
        <v>21.5002</v>
      </c>
      <c r="Q55" s="31">
        <f t="shared" si="10"/>
        <v>16.308101483858582</v>
      </c>
      <c r="R55" s="31">
        <f t="shared" si="2"/>
        <v>1.3183754112200274</v>
      </c>
      <c r="S55" s="24">
        <f t="shared" si="11"/>
        <v>1.32</v>
      </c>
      <c r="T55" s="30">
        <f>VLOOKUP(S55,LAI!$E$132:$F$282,2,FALSE)</f>
        <v>4.560192904415592</v>
      </c>
      <c r="U55" s="32">
        <f t="shared" si="3"/>
        <v>952.53272820903817</v>
      </c>
      <c r="V55" s="35"/>
    </row>
    <row r="56" spans="1:22" x14ac:dyDescent="0.35">
      <c r="A56" s="23">
        <v>53</v>
      </c>
      <c r="B56" s="30">
        <f>IF(A56&lt;=Calculator!$B$9,'Growth rate'!B55,0)</f>
        <v>20.399999999999963</v>
      </c>
      <c r="C56" s="30">
        <f t="shared" si="4"/>
        <v>10</v>
      </c>
      <c r="D56" s="31">
        <f t="shared" si="5"/>
        <v>21.5002</v>
      </c>
      <c r="E56" s="31">
        <f t="shared" si="6"/>
        <v>16.308101483858582</v>
      </c>
      <c r="F56" s="31">
        <f t="shared" si="0"/>
        <v>1.3183754112200274</v>
      </c>
      <c r="G56" s="24">
        <f t="shared" si="7"/>
        <v>1.32</v>
      </c>
      <c r="H56" s="30">
        <f>VLOOKUP(G56,LAI!$E$132:$F$282,2,FALSE)</f>
        <v>4.560192904415592</v>
      </c>
      <c r="I56" s="32">
        <f t="shared" si="12"/>
        <v>952.53272820903817</v>
      </c>
      <c r="J56" s="40">
        <f t="shared" si="13"/>
        <v>1</v>
      </c>
      <c r="K56" s="41"/>
      <c r="L56" s="40"/>
      <c r="M56" s="23">
        <v>53</v>
      </c>
      <c r="N56" s="30">
        <f>IF(M56&lt;=Calculator!$F$9,'Growth rate'!J55,0)</f>
        <v>11.399999999999991</v>
      </c>
      <c r="O56" s="30">
        <f t="shared" si="8"/>
        <v>10</v>
      </c>
      <c r="P56" s="31">
        <f t="shared" si="9"/>
        <v>21.5002</v>
      </c>
      <c r="Q56" s="31">
        <f t="shared" si="10"/>
        <v>16.308101483858582</v>
      </c>
      <c r="R56" s="31">
        <f t="shared" si="2"/>
        <v>1.3183754112200274</v>
      </c>
      <c r="S56" s="24">
        <f t="shared" si="11"/>
        <v>1.32</v>
      </c>
      <c r="T56" s="30">
        <f>VLOOKUP(S56,LAI!$E$132:$F$282,2,FALSE)</f>
        <v>4.560192904415592</v>
      </c>
      <c r="U56" s="32">
        <f t="shared" si="3"/>
        <v>952.53272820903817</v>
      </c>
      <c r="V56" s="35"/>
    </row>
    <row r="57" spans="1:22" x14ac:dyDescent="0.35">
      <c r="A57" s="23">
        <v>54</v>
      </c>
      <c r="B57" s="30">
        <f>IF(A57&lt;=Calculator!$B$9,'Growth rate'!B56,0)</f>
        <v>20.599999999999962</v>
      </c>
      <c r="C57" s="30">
        <f t="shared" si="4"/>
        <v>10</v>
      </c>
      <c r="D57" s="31">
        <f t="shared" si="5"/>
        <v>21.5002</v>
      </c>
      <c r="E57" s="31">
        <f t="shared" si="6"/>
        <v>16.308101483858582</v>
      </c>
      <c r="F57" s="31">
        <f t="shared" si="0"/>
        <v>1.3183754112200274</v>
      </c>
      <c r="G57" s="24">
        <f t="shared" si="7"/>
        <v>1.32</v>
      </c>
      <c r="H57" s="30">
        <f>VLOOKUP(G57,LAI!$E$132:$F$282,2,FALSE)</f>
        <v>4.560192904415592</v>
      </c>
      <c r="I57" s="32">
        <f t="shared" si="12"/>
        <v>952.53272820903817</v>
      </c>
      <c r="J57" s="40">
        <f t="shared" si="13"/>
        <v>1</v>
      </c>
      <c r="K57" s="41"/>
      <c r="L57" s="40"/>
      <c r="M57" s="23">
        <v>54</v>
      </c>
      <c r="N57" s="30">
        <f>IF(M57&lt;=Calculator!$F$9,'Growth rate'!J56,0)</f>
        <v>11.599999999999991</v>
      </c>
      <c r="O57" s="30">
        <f t="shared" si="8"/>
        <v>10</v>
      </c>
      <c r="P57" s="31">
        <f t="shared" si="9"/>
        <v>21.5002</v>
      </c>
      <c r="Q57" s="31">
        <f t="shared" si="10"/>
        <v>16.308101483858582</v>
      </c>
      <c r="R57" s="31">
        <f t="shared" si="2"/>
        <v>1.3183754112200274</v>
      </c>
      <c r="S57" s="24">
        <f t="shared" si="11"/>
        <v>1.32</v>
      </c>
      <c r="T57" s="30">
        <f>VLOOKUP(S57,LAI!$E$132:$F$282,2,FALSE)</f>
        <v>4.560192904415592</v>
      </c>
      <c r="U57" s="32">
        <f t="shared" si="3"/>
        <v>952.53272820903817</v>
      </c>
      <c r="V57" s="35"/>
    </row>
    <row r="58" spans="1:22" x14ac:dyDescent="0.35">
      <c r="A58" s="23">
        <v>55</v>
      </c>
      <c r="B58" s="30">
        <f>IF(A58&lt;=Calculator!$B$9,'Growth rate'!B57,0)</f>
        <v>20.799999999999962</v>
      </c>
      <c r="C58" s="30">
        <f t="shared" si="4"/>
        <v>10</v>
      </c>
      <c r="D58" s="31">
        <f t="shared" si="5"/>
        <v>21.5002</v>
      </c>
      <c r="E58" s="31">
        <f t="shared" si="6"/>
        <v>16.308101483858582</v>
      </c>
      <c r="F58" s="31">
        <f t="shared" si="0"/>
        <v>1.3183754112200274</v>
      </c>
      <c r="G58" s="24">
        <f t="shared" si="7"/>
        <v>1.32</v>
      </c>
      <c r="H58" s="30">
        <f>VLOOKUP(G58,LAI!$E$132:$F$282,2,FALSE)</f>
        <v>4.560192904415592</v>
      </c>
      <c r="I58" s="32">
        <f t="shared" si="12"/>
        <v>952.53272820903817</v>
      </c>
      <c r="J58" s="40">
        <f t="shared" si="13"/>
        <v>1</v>
      </c>
      <c r="K58" s="41"/>
      <c r="L58" s="40"/>
      <c r="M58" s="23">
        <v>55</v>
      </c>
      <c r="N58" s="30">
        <f>IF(M58&lt;=Calculator!$F$9,'Growth rate'!J57,0)</f>
        <v>11.79999999999999</v>
      </c>
      <c r="O58" s="30">
        <f t="shared" si="8"/>
        <v>10</v>
      </c>
      <c r="P58" s="31">
        <f t="shared" si="9"/>
        <v>21.5002</v>
      </c>
      <c r="Q58" s="31">
        <f t="shared" si="10"/>
        <v>16.308101483858582</v>
      </c>
      <c r="R58" s="31">
        <f t="shared" si="2"/>
        <v>1.3183754112200274</v>
      </c>
      <c r="S58" s="24">
        <f t="shared" si="11"/>
        <v>1.32</v>
      </c>
      <c r="T58" s="30">
        <f>VLOOKUP(S58,LAI!$E$132:$F$282,2,FALSE)</f>
        <v>4.560192904415592</v>
      </c>
      <c r="U58" s="32">
        <f t="shared" si="3"/>
        <v>952.53272820903817</v>
      </c>
      <c r="V58" s="35"/>
    </row>
    <row r="59" spans="1:22" x14ac:dyDescent="0.35">
      <c r="A59" s="23">
        <v>56</v>
      </c>
      <c r="B59" s="30">
        <f>IF(A59&lt;=Calculator!$B$9,'Growth rate'!B58,0)</f>
        <v>20.999999999999961</v>
      </c>
      <c r="C59" s="30">
        <f t="shared" si="4"/>
        <v>10</v>
      </c>
      <c r="D59" s="31">
        <f t="shared" si="5"/>
        <v>21.5002</v>
      </c>
      <c r="E59" s="31">
        <f t="shared" si="6"/>
        <v>16.308101483858582</v>
      </c>
      <c r="F59" s="31">
        <f t="shared" si="0"/>
        <v>1.3183754112200274</v>
      </c>
      <c r="G59" s="24">
        <f t="shared" si="7"/>
        <v>1.32</v>
      </c>
      <c r="H59" s="30">
        <f>VLOOKUP(G59,LAI!$E$132:$F$282,2,FALSE)</f>
        <v>4.560192904415592</v>
      </c>
      <c r="I59" s="32">
        <f t="shared" si="12"/>
        <v>952.53272820903817</v>
      </c>
      <c r="J59" s="40">
        <f t="shared" si="13"/>
        <v>1</v>
      </c>
      <c r="K59" s="41"/>
      <c r="L59" s="40"/>
      <c r="M59" s="23">
        <v>56</v>
      </c>
      <c r="N59" s="30">
        <f>IF(M59&lt;=Calculator!$F$9,'Growth rate'!J58,0)</f>
        <v>11.999999999999989</v>
      </c>
      <c r="O59" s="30">
        <f t="shared" si="8"/>
        <v>10</v>
      </c>
      <c r="P59" s="31">
        <f t="shared" si="9"/>
        <v>21.5002</v>
      </c>
      <c r="Q59" s="31">
        <f t="shared" si="10"/>
        <v>16.308101483858582</v>
      </c>
      <c r="R59" s="31">
        <f t="shared" si="2"/>
        <v>1.3183754112200274</v>
      </c>
      <c r="S59" s="24">
        <f t="shared" si="11"/>
        <v>1.32</v>
      </c>
      <c r="T59" s="30">
        <f>VLOOKUP(S59,LAI!$E$132:$F$282,2,FALSE)</f>
        <v>4.560192904415592</v>
      </c>
      <c r="U59" s="32">
        <f t="shared" si="3"/>
        <v>952.53272820903817</v>
      </c>
      <c r="V59" s="35"/>
    </row>
    <row r="60" spans="1:22" x14ac:dyDescent="0.35">
      <c r="A60" s="23">
        <v>57</v>
      </c>
      <c r="B60" s="30">
        <f>IF(A60&lt;=Calculator!$B$9,'Growth rate'!B59,0)</f>
        <v>21.19999999999996</v>
      </c>
      <c r="C60" s="30">
        <f t="shared" si="4"/>
        <v>10</v>
      </c>
      <c r="D60" s="31">
        <f t="shared" si="5"/>
        <v>21.5002</v>
      </c>
      <c r="E60" s="31">
        <f t="shared" si="6"/>
        <v>16.308101483858582</v>
      </c>
      <c r="F60" s="31">
        <f t="shared" si="0"/>
        <v>1.3183754112200274</v>
      </c>
      <c r="G60" s="24">
        <f t="shared" si="7"/>
        <v>1.32</v>
      </c>
      <c r="H60" s="30">
        <f>VLOOKUP(G60,LAI!$E$132:$F$282,2,FALSE)</f>
        <v>4.560192904415592</v>
      </c>
      <c r="I60" s="32">
        <f t="shared" si="12"/>
        <v>952.53272820903817</v>
      </c>
      <c r="J60" s="40">
        <f t="shared" si="13"/>
        <v>1</v>
      </c>
      <c r="K60" s="41"/>
      <c r="L60" s="40"/>
      <c r="M60" s="23">
        <v>57</v>
      </c>
      <c r="N60" s="30">
        <f>IF(M60&lt;=Calculator!$F$9,'Growth rate'!J59,0)</f>
        <v>12.199999999999989</v>
      </c>
      <c r="O60" s="30">
        <f t="shared" si="8"/>
        <v>10</v>
      </c>
      <c r="P60" s="31">
        <f t="shared" si="9"/>
        <v>21.5002</v>
      </c>
      <c r="Q60" s="31">
        <f t="shared" si="10"/>
        <v>16.308101483858582</v>
      </c>
      <c r="R60" s="31">
        <f t="shared" si="2"/>
        <v>1.3183754112200274</v>
      </c>
      <c r="S60" s="24">
        <f t="shared" si="11"/>
        <v>1.32</v>
      </c>
      <c r="T60" s="30">
        <f>VLOOKUP(S60,LAI!$E$132:$F$282,2,FALSE)</f>
        <v>4.560192904415592</v>
      </c>
      <c r="U60" s="32">
        <f t="shared" si="3"/>
        <v>952.53272820903817</v>
      </c>
      <c r="V60" s="35"/>
    </row>
    <row r="61" spans="1:22" x14ac:dyDescent="0.35">
      <c r="A61" s="23">
        <v>58</v>
      </c>
      <c r="B61" s="30">
        <f>IF(A61&lt;=Calculator!$B$9,'Growth rate'!B60,0)</f>
        <v>21.399999999999959</v>
      </c>
      <c r="C61" s="30">
        <f t="shared" si="4"/>
        <v>10</v>
      </c>
      <c r="D61" s="31">
        <f t="shared" si="5"/>
        <v>21.5002</v>
      </c>
      <c r="E61" s="31">
        <f t="shared" si="6"/>
        <v>16.308101483858582</v>
      </c>
      <c r="F61" s="31">
        <f t="shared" si="0"/>
        <v>1.3183754112200274</v>
      </c>
      <c r="G61" s="24">
        <f t="shared" si="7"/>
        <v>1.32</v>
      </c>
      <c r="H61" s="30">
        <f>VLOOKUP(G61,LAI!$E$132:$F$282,2,FALSE)</f>
        <v>4.560192904415592</v>
      </c>
      <c r="I61" s="32">
        <f t="shared" si="12"/>
        <v>952.53272820903817</v>
      </c>
      <c r="J61" s="40">
        <f t="shared" si="13"/>
        <v>1</v>
      </c>
      <c r="K61" s="41"/>
      <c r="L61" s="40"/>
      <c r="M61" s="23">
        <v>58</v>
      </c>
      <c r="N61" s="30">
        <f>IF(M61&lt;=Calculator!$F$9,'Growth rate'!J60,0)</f>
        <v>12.399999999999988</v>
      </c>
      <c r="O61" s="30">
        <f t="shared" si="8"/>
        <v>10</v>
      </c>
      <c r="P61" s="31">
        <f t="shared" si="9"/>
        <v>21.5002</v>
      </c>
      <c r="Q61" s="31">
        <f t="shared" si="10"/>
        <v>16.308101483858582</v>
      </c>
      <c r="R61" s="31">
        <f t="shared" si="2"/>
        <v>1.3183754112200274</v>
      </c>
      <c r="S61" s="24">
        <f t="shared" si="11"/>
        <v>1.32</v>
      </c>
      <c r="T61" s="30">
        <f>VLOOKUP(S61,LAI!$E$132:$F$282,2,FALSE)</f>
        <v>4.560192904415592</v>
      </c>
      <c r="U61" s="32">
        <f t="shared" si="3"/>
        <v>952.53272820903817</v>
      </c>
      <c r="V61" s="35"/>
    </row>
    <row r="62" spans="1:22" x14ac:dyDescent="0.35">
      <c r="A62" s="23">
        <v>59</v>
      </c>
      <c r="B62" s="30">
        <f>IF(A62&lt;=Calculator!$B$9,'Growth rate'!B61,0)</f>
        <v>21.599999999999959</v>
      </c>
      <c r="C62" s="30">
        <f t="shared" si="4"/>
        <v>10</v>
      </c>
      <c r="D62" s="31">
        <f t="shared" si="5"/>
        <v>21.5002</v>
      </c>
      <c r="E62" s="31">
        <f t="shared" si="6"/>
        <v>16.308101483858582</v>
      </c>
      <c r="F62" s="31">
        <f t="shared" si="0"/>
        <v>1.3183754112200274</v>
      </c>
      <c r="G62" s="24">
        <f t="shared" si="7"/>
        <v>1.32</v>
      </c>
      <c r="H62" s="30">
        <f>VLOOKUP(G62,LAI!$E$132:$F$282,2,FALSE)</f>
        <v>4.560192904415592</v>
      </c>
      <c r="I62" s="32">
        <f t="shared" si="12"/>
        <v>952.53272820903817</v>
      </c>
      <c r="J62" s="40">
        <f t="shared" si="13"/>
        <v>1</v>
      </c>
      <c r="K62" s="41"/>
      <c r="L62" s="40"/>
      <c r="M62" s="23">
        <v>59</v>
      </c>
      <c r="N62" s="30">
        <f>IF(M62&lt;=Calculator!$F$9,'Growth rate'!J61,0)</f>
        <v>12.599999999999987</v>
      </c>
      <c r="O62" s="30">
        <f t="shared" si="8"/>
        <v>10</v>
      </c>
      <c r="P62" s="31">
        <f t="shared" si="9"/>
        <v>21.5002</v>
      </c>
      <c r="Q62" s="31">
        <f t="shared" si="10"/>
        <v>16.308101483858582</v>
      </c>
      <c r="R62" s="31">
        <f t="shared" si="2"/>
        <v>1.3183754112200274</v>
      </c>
      <c r="S62" s="24">
        <f t="shared" si="11"/>
        <v>1.32</v>
      </c>
      <c r="T62" s="30">
        <f>VLOOKUP(S62,LAI!$E$132:$F$282,2,FALSE)</f>
        <v>4.560192904415592</v>
      </c>
      <c r="U62" s="32">
        <f t="shared" si="3"/>
        <v>952.53272820903817</v>
      </c>
      <c r="V62" s="35"/>
    </row>
    <row r="63" spans="1:22" x14ac:dyDescent="0.35">
      <c r="A63" s="23">
        <v>60</v>
      </c>
      <c r="B63" s="30">
        <f>IF(A63&lt;=Calculator!$B$9,'Growth rate'!B62,0)</f>
        <v>21.799999999999958</v>
      </c>
      <c r="C63" s="30">
        <f t="shared" si="4"/>
        <v>10</v>
      </c>
      <c r="D63" s="31">
        <f t="shared" si="5"/>
        <v>21.5002</v>
      </c>
      <c r="E63" s="31">
        <f t="shared" si="6"/>
        <v>16.308101483858582</v>
      </c>
      <c r="F63" s="31">
        <f t="shared" si="0"/>
        <v>1.3183754112200274</v>
      </c>
      <c r="G63" s="24">
        <f t="shared" si="7"/>
        <v>1.32</v>
      </c>
      <c r="H63" s="30">
        <f>VLOOKUP(G63,LAI!$E$132:$F$282,2,FALSE)</f>
        <v>4.560192904415592</v>
      </c>
      <c r="I63" s="32">
        <f>IF(E63=0,0,IF(((((E63/2)^2)*PI())*H63)&lt;I62, I62,((((E63/2)^2)*PI())*H63)))</f>
        <v>952.53272820903817</v>
      </c>
      <c r="J63" s="40">
        <f t="shared" si="13"/>
        <v>1</v>
      </c>
      <c r="K63" s="41"/>
      <c r="L63" s="40"/>
      <c r="M63" s="23">
        <v>60</v>
      </c>
      <c r="N63" s="30">
        <f>IF(M63&lt;=Calculator!$F$9,'Growth rate'!J62,0)</f>
        <v>12.799999999999986</v>
      </c>
      <c r="O63" s="30">
        <f t="shared" si="8"/>
        <v>10</v>
      </c>
      <c r="P63" s="31">
        <f t="shared" si="9"/>
        <v>21.5002</v>
      </c>
      <c r="Q63" s="31">
        <f t="shared" si="10"/>
        <v>16.308101483858582</v>
      </c>
      <c r="R63" s="31">
        <f t="shared" si="2"/>
        <v>1.3183754112200274</v>
      </c>
      <c r="S63" s="24">
        <f t="shared" si="11"/>
        <v>1.32</v>
      </c>
      <c r="T63" s="30">
        <f>VLOOKUP(S63,LAI!$E$132:$F$282,2,FALSE)</f>
        <v>4.560192904415592</v>
      </c>
      <c r="U63" s="32">
        <f t="shared" si="3"/>
        <v>952.53272820903817</v>
      </c>
      <c r="V63" s="35"/>
    </row>
    <row r="64" spans="1:22" x14ac:dyDescent="0.35">
      <c r="A64" s="23">
        <v>61</v>
      </c>
      <c r="B64" s="30">
        <f>IF(A64&lt;=Calculator!$B$9,'Growth rate'!B63,0)</f>
        <v>21.999999999999957</v>
      </c>
      <c r="C64" s="30">
        <f t="shared" si="4"/>
        <v>10</v>
      </c>
      <c r="D64" s="31">
        <f t="shared" si="5"/>
        <v>21.5002</v>
      </c>
      <c r="E64" s="31">
        <f t="shared" si="6"/>
        <v>16.308101483858582</v>
      </c>
      <c r="F64" s="31">
        <f t="shared" si="0"/>
        <v>1.3183754112200274</v>
      </c>
      <c r="G64" s="24">
        <f t="shared" si="7"/>
        <v>1.32</v>
      </c>
      <c r="H64" s="30">
        <f>VLOOKUP(G64,LAI!$E$132:$F$282,2,FALSE)</f>
        <v>4.560192904415592</v>
      </c>
      <c r="I64" s="32">
        <f t="shared" si="12"/>
        <v>952.53272820903817</v>
      </c>
      <c r="J64" s="40">
        <f t="shared" si="13"/>
        <v>1</v>
      </c>
      <c r="K64" s="41"/>
      <c r="L64" s="40"/>
      <c r="M64" s="23">
        <v>61</v>
      </c>
      <c r="N64" s="30">
        <f>IF(M64&lt;=Calculator!$F$9,'Growth rate'!J63,0)</f>
        <v>12.999999999999986</v>
      </c>
      <c r="O64" s="30">
        <f t="shared" si="8"/>
        <v>10</v>
      </c>
      <c r="P64" s="31">
        <f t="shared" si="9"/>
        <v>21.5002</v>
      </c>
      <c r="Q64" s="31">
        <f t="shared" si="10"/>
        <v>16.308101483858582</v>
      </c>
      <c r="R64" s="31">
        <f t="shared" si="2"/>
        <v>1.3183754112200274</v>
      </c>
      <c r="S64" s="24">
        <f t="shared" si="11"/>
        <v>1.32</v>
      </c>
      <c r="T64" s="30">
        <f>VLOOKUP(S64,LAI!$E$132:$F$282,2,FALSE)</f>
        <v>4.560192904415592</v>
      </c>
      <c r="U64" s="32">
        <f t="shared" si="3"/>
        <v>952.53272820903817</v>
      </c>
      <c r="V64" s="35"/>
    </row>
    <row r="65" spans="1:22" x14ac:dyDescent="0.35">
      <c r="A65" s="23">
        <v>62</v>
      </c>
      <c r="B65" s="30">
        <f>IF(A65&lt;=Calculator!$B$9,'Growth rate'!B64,0)</f>
        <v>22.199999999999957</v>
      </c>
      <c r="C65" s="30">
        <f t="shared" si="4"/>
        <v>10</v>
      </c>
      <c r="D65" s="31">
        <f t="shared" si="5"/>
        <v>21.5002</v>
      </c>
      <c r="E65" s="31">
        <f t="shared" si="6"/>
        <v>16.308101483858582</v>
      </c>
      <c r="F65" s="31">
        <f t="shared" si="0"/>
        <v>1.3183754112200274</v>
      </c>
      <c r="G65" s="24">
        <f t="shared" si="7"/>
        <v>1.32</v>
      </c>
      <c r="H65" s="30">
        <f>VLOOKUP(G65,LAI!$E$132:$F$282,2,FALSE)</f>
        <v>4.560192904415592</v>
      </c>
      <c r="I65" s="32">
        <f>IF(E65=0,0,IF(((((E65/2)^2)*PI())*H65)&lt;I64, I64,((((E65/2)^2)*PI())*H65)))</f>
        <v>952.53272820903817</v>
      </c>
      <c r="J65" s="40">
        <f t="shared" si="13"/>
        <v>1</v>
      </c>
      <c r="K65" s="41"/>
      <c r="L65" s="40"/>
      <c r="M65" s="23">
        <v>62</v>
      </c>
      <c r="N65" s="30">
        <f>IF(M65&lt;=Calculator!$F$9,'Growth rate'!J64,0)</f>
        <v>13.199999999999985</v>
      </c>
      <c r="O65" s="30">
        <f t="shared" si="8"/>
        <v>10</v>
      </c>
      <c r="P65" s="31">
        <f t="shared" si="9"/>
        <v>21.5002</v>
      </c>
      <c r="Q65" s="31">
        <f t="shared" si="10"/>
        <v>16.308101483858582</v>
      </c>
      <c r="R65" s="31">
        <f t="shared" si="2"/>
        <v>1.3183754112200274</v>
      </c>
      <c r="S65" s="24">
        <f t="shared" si="11"/>
        <v>1.32</v>
      </c>
      <c r="T65" s="30">
        <f>VLOOKUP(S65,LAI!$E$132:$F$282,2,FALSE)</f>
        <v>4.560192904415592</v>
      </c>
      <c r="U65" s="32">
        <f t="shared" si="3"/>
        <v>952.53272820903817</v>
      </c>
      <c r="V65" s="35"/>
    </row>
    <row r="66" spans="1:22" x14ac:dyDescent="0.35">
      <c r="A66" s="23">
        <v>63</v>
      </c>
      <c r="B66" s="30">
        <f>IF(A66&lt;=Calculator!$B$9,'Growth rate'!B65,0)</f>
        <v>22.399999999999956</v>
      </c>
      <c r="C66" s="30">
        <f t="shared" si="4"/>
        <v>10</v>
      </c>
      <c r="D66" s="31">
        <f t="shared" si="5"/>
        <v>21.5002</v>
      </c>
      <c r="E66" s="31">
        <f t="shared" si="6"/>
        <v>16.308101483858582</v>
      </c>
      <c r="F66" s="31">
        <f t="shared" si="0"/>
        <v>1.3183754112200274</v>
      </c>
      <c r="G66" s="24">
        <f t="shared" si="7"/>
        <v>1.32</v>
      </c>
      <c r="H66" s="30">
        <f>VLOOKUP(G66,LAI!$E$132:$F$282,2,FALSE)</f>
        <v>4.560192904415592</v>
      </c>
      <c r="I66" s="32">
        <f t="shared" si="12"/>
        <v>952.53272820903817</v>
      </c>
      <c r="J66" s="40">
        <f t="shared" si="13"/>
        <v>1</v>
      </c>
      <c r="K66" s="41"/>
      <c r="L66" s="40"/>
      <c r="M66" s="23">
        <v>63</v>
      </c>
      <c r="N66" s="30">
        <f>IF(M66&lt;=Calculator!$F$9,'Growth rate'!J65,0)</f>
        <v>13.399999999999984</v>
      </c>
      <c r="O66" s="30">
        <f t="shared" si="8"/>
        <v>10</v>
      </c>
      <c r="P66" s="31">
        <f t="shared" si="9"/>
        <v>21.5002</v>
      </c>
      <c r="Q66" s="31">
        <f t="shared" si="10"/>
        <v>16.308101483858582</v>
      </c>
      <c r="R66" s="31">
        <f t="shared" si="2"/>
        <v>1.3183754112200274</v>
      </c>
      <c r="S66" s="24">
        <f t="shared" si="11"/>
        <v>1.32</v>
      </c>
      <c r="T66" s="30">
        <f>VLOOKUP(S66,LAI!$E$132:$F$282,2,FALSE)</f>
        <v>4.560192904415592</v>
      </c>
      <c r="U66" s="32">
        <f t="shared" si="3"/>
        <v>952.53272820903817</v>
      </c>
      <c r="V66" s="35"/>
    </row>
    <row r="67" spans="1:22" x14ac:dyDescent="0.35">
      <c r="A67" s="23">
        <v>64</v>
      </c>
      <c r="B67" s="30">
        <f>IF(A67&lt;=Calculator!$B$9,'Growth rate'!B66,0)</f>
        <v>22.599999999999955</v>
      </c>
      <c r="C67" s="30">
        <f t="shared" si="4"/>
        <v>10</v>
      </c>
      <c r="D67" s="31">
        <f t="shared" si="5"/>
        <v>21.5002</v>
      </c>
      <c r="E67" s="31">
        <f t="shared" si="6"/>
        <v>16.308101483858582</v>
      </c>
      <c r="F67" s="31">
        <f t="shared" si="0"/>
        <v>1.3183754112200274</v>
      </c>
      <c r="G67" s="24">
        <f t="shared" si="7"/>
        <v>1.32</v>
      </c>
      <c r="H67" s="30">
        <f>VLOOKUP(G67,LAI!$E$132:$F$282,2,FALSE)</f>
        <v>4.560192904415592</v>
      </c>
      <c r="I67" s="32">
        <f t="shared" si="12"/>
        <v>952.53272820903817</v>
      </c>
      <c r="J67" s="40">
        <f t="shared" si="13"/>
        <v>1</v>
      </c>
      <c r="K67" s="41"/>
      <c r="L67" s="40"/>
      <c r="M67" s="23">
        <v>64</v>
      </c>
      <c r="N67" s="30">
        <f>IF(M67&lt;=Calculator!$F$9,'Growth rate'!J66,0)</f>
        <v>13.599999999999984</v>
      </c>
      <c r="O67" s="30">
        <f t="shared" si="8"/>
        <v>10</v>
      </c>
      <c r="P67" s="31">
        <f t="shared" si="9"/>
        <v>21.5002</v>
      </c>
      <c r="Q67" s="31">
        <f t="shared" si="10"/>
        <v>16.308101483858582</v>
      </c>
      <c r="R67" s="31">
        <f t="shared" si="2"/>
        <v>1.3183754112200274</v>
      </c>
      <c r="S67" s="24">
        <f t="shared" si="11"/>
        <v>1.32</v>
      </c>
      <c r="T67" s="30">
        <f>VLOOKUP(S67,LAI!$E$132:$F$282,2,FALSE)</f>
        <v>4.560192904415592</v>
      </c>
      <c r="U67" s="32">
        <f t="shared" si="3"/>
        <v>952.53272820903817</v>
      </c>
      <c r="V67" s="35"/>
    </row>
    <row r="68" spans="1:22" x14ac:dyDescent="0.35">
      <c r="A68" s="23">
        <v>65</v>
      </c>
      <c r="B68" s="30">
        <f>IF(A68&lt;=Calculator!$B$9,'Growth rate'!B67,0)</f>
        <v>22.799999999999955</v>
      </c>
      <c r="C68" s="30">
        <f t="shared" si="4"/>
        <v>10</v>
      </c>
      <c r="D68" s="31">
        <f t="shared" si="5"/>
        <v>21.5002</v>
      </c>
      <c r="E68" s="31">
        <f t="shared" si="6"/>
        <v>16.308101483858582</v>
      </c>
      <c r="F68" s="31">
        <f t="shared" ref="F68:F131" si="14">IF(D68&gt;0,IF(E68&gt;0,D68/E68,0),0)</f>
        <v>1.3183754112200274</v>
      </c>
      <c r="G68" s="24">
        <f t="shared" si="7"/>
        <v>1.32</v>
      </c>
      <c r="H68" s="30">
        <f>VLOOKUP(G68,LAI!$E$132:$F$282,2,FALSE)</f>
        <v>4.560192904415592</v>
      </c>
      <c r="I68" s="32">
        <f t="shared" si="12"/>
        <v>952.53272820903817</v>
      </c>
      <c r="J68" s="40">
        <f t="shared" si="13"/>
        <v>1</v>
      </c>
      <c r="K68" s="41"/>
      <c r="L68" s="40"/>
      <c r="M68" s="23">
        <v>65</v>
      </c>
      <c r="N68" s="30">
        <f>IF(M68&lt;=Calculator!$F$9,'Growth rate'!J67,0)</f>
        <v>13.799999999999983</v>
      </c>
      <c r="O68" s="30">
        <f t="shared" si="8"/>
        <v>10</v>
      </c>
      <c r="P68" s="31">
        <f t="shared" si="9"/>
        <v>21.5002</v>
      </c>
      <c r="Q68" s="31">
        <f t="shared" si="10"/>
        <v>16.308101483858582</v>
      </c>
      <c r="R68" s="31">
        <f t="shared" ref="R68:R131" si="15">IF(P68&gt;0,IF(Q68&gt;0,P68/Q68,0),0)</f>
        <v>1.3183754112200274</v>
      </c>
      <c r="S68" s="24">
        <f t="shared" si="11"/>
        <v>1.32</v>
      </c>
      <c r="T68" s="30">
        <f>VLOOKUP(S68,LAI!$E$132:$F$282,2,FALSE)</f>
        <v>4.560192904415592</v>
      </c>
      <c r="U68" s="32">
        <f t="shared" ref="U68:U131" si="16">(((Q68/2)^2)*PI())*T68</f>
        <v>952.53272820903817</v>
      </c>
      <c r="V68" s="35"/>
    </row>
    <row r="69" spans="1:22" x14ac:dyDescent="0.35">
      <c r="A69" s="23">
        <v>66</v>
      </c>
      <c r="B69" s="30">
        <f>IF(A69&lt;=Calculator!$B$9,'Growth rate'!B68,0)</f>
        <v>22.999999999999954</v>
      </c>
      <c r="C69" s="30">
        <f t="shared" ref="C69:C132" si="17">IF(B69&lt;=10,B69,10)</f>
        <v>10</v>
      </c>
      <c r="D69" s="31">
        <f t="shared" ref="D69:D132" si="18">IF(C69&gt;0,4.8082  + (C69 * 1.6692),0)</f>
        <v>21.5002</v>
      </c>
      <c r="E69" s="31">
        <f t="shared" ref="E69:E132" si="19">IF(C69&gt;0,EXP(1.9526  + (LN(C69) * 0.3644)),0)</f>
        <v>16.308101483858582</v>
      </c>
      <c r="F69" s="31">
        <f t="shared" si="14"/>
        <v>1.3183754112200274</v>
      </c>
      <c r="G69" s="24">
        <f t="shared" ref="G69:G132" si="20">IF(F69&gt;2,2, IF(F69&lt;0.5,0.5,ROUND(F69,2)))</f>
        <v>1.32</v>
      </c>
      <c r="H69" s="30">
        <f>VLOOKUP(G69,LAI!$E$132:$F$282,2,FALSE)</f>
        <v>4.560192904415592</v>
      </c>
      <c r="I69" s="32">
        <f t="shared" si="12"/>
        <v>952.53272820903817</v>
      </c>
      <c r="J69" s="40">
        <f t="shared" si="13"/>
        <v>1</v>
      </c>
      <c r="K69" s="41"/>
      <c r="L69" s="40"/>
      <c r="M69" s="23">
        <v>66</v>
      </c>
      <c r="N69" s="30">
        <f>IF(M69&lt;=Calculator!$F$9,'Growth rate'!J68,0)</f>
        <v>13.999999999999982</v>
      </c>
      <c r="O69" s="30">
        <f t="shared" ref="O69:O132" si="21">IF(N69&lt;=10,N69,10)</f>
        <v>10</v>
      </c>
      <c r="P69" s="31">
        <f t="shared" ref="P69:P132" si="22">IF(O69&gt;0,4.8082  + (O69 * 1.6692),0)</f>
        <v>21.5002</v>
      </c>
      <c r="Q69" s="31">
        <f t="shared" ref="Q69:Q132" si="23">IF(O69&gt;0,EXP(1.9526  + (LN(O69) * 0.3644)),0)</f>
        <v>16.308101483858582</v>
      </c>
      <c r="R69" s="31">
        <f t="shared" si="15"/>
        <v>1.3183754112200274</v>
      </c>
      <c r="S69" s="24">
        <f t="shared" ref="S69:S132" si="24">IF(R69&gt;2,2, IF(R69&lt;0.5,0.5,ROUND(R69,2)))</f>
        <v>1.32</v>
      </c>
      <c r="T69" s="30">
        <f>VLOOKUP(S69,LAI!$E$132:$F$282,2,FALSE)</f>
        <v>4.560192904415592</v>
      </c>
      <c r="U69" s="32">
        <f t="shared" si="16"/>
        <v>952.53272820903817</v>
      </c>
      <c r="V69" s="35"/>
    </row>
    <row r="70" spans="1:22" x14ac:dyDescent="0.35">
      <c r="A70" s="23">
        <v>67</v>
      </c>
      <c r="B70" s="30">
        <f>IF(A70&lt;=Calculator!$B$9,'Growth rate'!B69,0)</f>
        <v>23.199999999999953</v>
      </c>
      <c r="C70" s="30">
        <f t="shared" si="17"/>
        <v>10</v>
      </c>
      <c r="D70" s="31">
        <f t="shared" si="18"/>
        <v>21.5002</v>
      </c>
      <c r="E70" s="31">
        <f t="shared" si="19"/>
        <v>16.308101483858582</v>
      </c>
      <c r="F70" s="31">
        <f t="shared" si="14"/>
        <v>1.3183754112200274</v>
      </c>
      <c r="G70" s="24">
        <f t="shared" si="20"/>
        <v>1.32</v>
      </c>
      <c r="H70" s="30">
        <f>VLOOKUP(G70,LAI!$E$132:$F$282,2,FALSE)</f>
        <v>4.560192904415592</v>
      </c>
      <c r="I70" s="32">
        <f t="shared" ref="I70:I133" si="25">IF(E70=0,0,IF(((((E70/2)^2)*PI())*H70)&lt;I69, I69,((((E70/2)^2)*PI())*H70)))</f>
        <v>952.53272820903817</v>
      </c>
      <c r="J70" s="40">
        <f t="shared" ref="J70:J133" si="26">IF(I70=I69,1,"")</f>
        <v>1</v>
      </c>
      <c r="K70" s="41"/>
      <c r="L70" s="40"/>
      <c r="M70" s="23">
        <v>67</v>
      </c>
      <c r="N70" s="30">
        <f>IF(M70&lt;=Calculator!$F$9,'Growth rate'!J69,0)</f>
        <v>14.199999999999982</v>
      </c>
      <c r="O70" s="30">
        <f t="shared" si="21"/>
        <v>10</v>
      </c>
      <c r="P70" s="31">
        <f t="shared" si="22"/>
        <v>21.5002</v>
      </c>
      <c r="Q70" s="31">
        <f t="shared" si="23"/>
        <v>16.308101483858582</v>
      </c>
      <c r="R70" s="31">
        <f t="shared" si="15"/>
        <v>1.3183754112200274</v>
      </c>
      <c r="S70" s="24">
        <f t="shared" si="24"/>
        <v>1.32</v>
      </c>
      <c r="T70" s="30">
        <f>VLOOKUP(S70,LAI!$E$132:$F$282,2,FALSE)</f>
        <v>4.560192904415592</v>
      </c>
      <c r="U70" s="32">
        <f t="shared" si="16"/>
        <v>952.53272820903817</v>
      </c>
      <c r="V70" s="35"/>
    </row>
    <row r="71" spans="1:22" x14ac:dyDescent="0.35">
      <c r="A71" s="23">
        <v>68</v>
      </c>
      <c r="B71" s="30">
        <f>IF(A71&lt;=Calculator!$B$9,'Growth rate'!B70,0)</f>
        <v>23.399999999999952</v>
      </c>
      <c r="C71" s="30">
        <f t="shared" si="17"/>
        <v>10</v>
      </c>
      <c r="D71" s="31">
        <f t="shared" si="18"/>
        <v>21.5002</v>
      </c>
      <c r="E71" s="31">
        <f t="shared" si="19"/>
        <v>16.308101483858582</v>
      </c>
      <c r="F71" s="31">
        <f t="shared" si="14"/>
        <v>1.3183754112200274</v>
      </c>
      <c r="G71" s="24">
        <f t="shared" si="20"/>
        <v>1.32</v>
      </c>
      <c r="H71" s="30">
        <f>VLOOKUP(G71,LAI!$E$132:$F$282,2,FALSE)</f>
        <v>4.560192904415592</v>
      </c>
      <c r="I71" s="32">
        <f t="shared" si="25"/>
        <v>952.53272820903817</v>
      </c>
      <c r="J71" s="40">
        <f t="shared" si="26"/>
        <v>1</v>
      </c>
      <c r="K71" s="41"/>
      <c r="L71" s="40"/>
      <c r="M71" s="23">
        <v>68</v>
      </c>
      <c r="N71" s="30">
        <f>IF(M71&lt;=Calculator!$F$9,'Growth rate'!J70,0)</f>
        <v>14.399999999999981</v>
      </c>
      <c r="O71" s="30">
        <f t="shared" si="21"/>
        <v>10</v>
      </c>
      <c r="P71" s="31">
        <f t="shared" si="22"/>
        <v>21.5002</v>
      </c>
      <c r="Q71" s="31">
        <f t="shared" si="23"/>
        <v>16.308101483858582</v>
      </c>
      <c r="R71" s="31">
        <f t="shared" si="15"/>
        <v>1.3183754112200274</v>
      </c>
      <c r="S71" s="24">
        <f t="shared" si="24"/>
        <v>1.32</v>
      </c>
      <c r="T71" s="30">
        <f>VLOOKUP(S71,LAI!$E$132:$F$282,2,FALSE)</f>
        <v>4.560192904415592</v>
      </c>
      <c r="U71" s="32">
        <f t="shared" si="16"/>
        <v>952.53272820903817</v>
      </c>
      <c r="V71" s="35"/>
    </row>
    <row r="72" spans="1:22" x14ac:dyDescent="0.35">
      <c r="A72" s="23">
        <v>69</v>
      </c>
      <c r="B72" s="30">
        <f>IF(A72&lt;=Calculator!$B$9,'Growth rate'!B71,0)</f>
        <v>23.599999999999952</v>
      </c>
      <c r="C72" s="30">
        <f t="shared" si="17"/>
        <v>10</v>
      </c>
      <c r="D72" s="31">
        <f t="shared" si="18"/>
        <v>21.5002</v>
      </c>
      <c r="E72" s="31">
        <f t="shared" si="19"/>
        <v>16.308101483858582</v>
      </c>
      <c r="F72" s="31">
        <f t="shared" si="14"/>
        <v>1.3183754112200274</v>
      </c>
      <c r="G72" s="24">
        <f t="shared" si="20"/>
        <v>1.32</v>
      </c>
      <c r="H72" s="30">
        <f>VLOOKUP(G72,LAI!$E$132:$F$282,2,FALSE)</f>
        <v>4.560192904415592</v>
      </c>
      <c r="I72" s="32">
        <f t="shared" si="25"/>
        <v>952.53272820903817</v>
      </c>
      <c r="J72" s="40">
        <f t="shared" si="26"/>
        <v>1</v>
      </c>
      <c r="K72" s="41"/>
      <c r="L72" s="40"/>
      <c r="M72" s="23">
        <v>69</v>
      </c>
      <c r="N72" s="30">
        <f>IF(M72&lt;=Calculator!$F$9,'Growth rate'!J71,0)</f>
        <v>14.59999999999998</v>
      </c>
      <c r="O72" s="30">
        <f t="shared" si="21"/>
        <v>10</v>
      </c>
      <c r="P72" s="31">
        <f t="shared" si="22"/>
        <v>21.5002</v>
      </c>
      <c r="Q72" s="31">
        <f t="shared" si="23"/>
        <v>16.308101483858582</v>
      </c>
      <c r="R72" s="31">
        <f t="shared" si="15"/>
        <v>1.3183754112200274</v>
      </c>
      <c r="S72" s="24">
        <f t="shared" si="24"/>
        <v>1.32</v>
      </c>
      <c r="T72" s="30">
        <f>VLOOKUP(S72,LAI!$E$132:$F$282,2,FALSE)</f>
        <v>4.560192904415592</v>
      </c>
      <c r="U72" s="32">
        <f t="shared" si="16"/>
        <v>952.53272820903817</v>
      </c>
      <c r="V72" s="35"/>
    </row>
    <row r="73" spans="1:22" x14ac:dyDescent="0.35">
      <c r="A73" s="23">
        <v>70</v>
      </c>
      <c r="B73" s="30">
        <f>IF(A73&lt;=Calculator!$B$9,'Growth rate'!B72,0)</f>
        <v>23.799999999999951</v>
      </c>
      <c r="C73" s="30">
        <f t="shared" si="17"/>
        <v>10</v>
      </c>
      <c r="D73" s="31">
        <f t="shared" si="18"/>
        <v>21.5002</v>
      </c>
      <c r="E73" s="31">
        <f t="shared" si="19"/>
        <v>16.308101483858582</v>
      </c>
      <c r="F73" s="31">
        <f t="shared" si="14"/>
        <v>1.3183754112200274</v>
      </c>
      <c r="G73" s="24">
        <f t="shared" si="20"/>
        <v>1.32</v>
      </c>
      <c r="H73" s="30">
        <f>VLOOKUP(G73,LAI!$E$132:$F$282,2,FALSE)</f>
        <v>4.560192904415592</v>
      </c>
      <c r="I73" s="32">
        <f t="shared" si="25"/>
        <v>952.53272820903817</v>
      </c>
      <c r="J73" s="40">
        <f t="shared" si="26"/>
        <v>1</v>
      </c>
      <c r="K73" s="41"/>
      <c r="L73" s="40"/>
      <c r="M73" s="23">
        <v>70</v>
      </c>
      <c r="N73" s="30">
        <f>IF(M73&lt;=Calculator!$F$9,'Growth rate'!J72,0)</f>
        <v>14.799999999999979</v>
      </c>
      <c r="O73" s="30">
        <f t="shared" si="21"/>
        <v>10</v>
      </c>
      <c r="P73" s="31">
        <f t="shared" si="22"/>
        <v>21.5002</v>
      </c>
      <c r="Q73" s="31">
        <f t="shared" si="23"/>
        <v>16.308101483858582</v>
      </c>
      <c r="R73" s="31">
        <f t="shared" si="15"/>
        <v>1.3183754112200274</v>
      </c>
      <c r="S73" s="24">
        <f t="shared" si="24"/>
        <v>1.32</v>
      </c>
      <c r="T73" s="30">
        <f>VLOOKUP(S73,LAI!$E$132:$F$282,2,FALSE)</f>
        <v>4.560192904415592</v>
      </c>
      <c r="U73" s="32">
        <f t="shared" si="16"/>
        <v>952.53272820903817</v>
      </c>
      <c r="V73" s="35"/>
    </row>
    <row r="74" spans="1:22" x14ac:dyDescent="0.35">
      <c r="A74" s="23">
        <v>71</v>
      </c>
      <c r="B74" s="30">
        <f>IF(A74&lt;=Calculator!$B$9,'Growth rate'!B73,0)</f>
        <v>23.99999999999995</v>
      </c>
      <c r="C74" s="30">
        <f t="shared" si="17"/>
        <v>10</v>
      </c>
      <c r="D74" s="31">
        <f t="shared" si="18"/>
        <v>21.5002</v>
      </c>
      <c r="E74" s="31">
        <f t="shared" si="19"/>
        <v>16.308101483858582</v>
      </c>
      <c r="F74" s="31">
        <f t="shared" si="14"/>
        <v>1.3183754112200274</v>
      </c>
      <c r="G74" s="24">
        <f t="shared" si="20"/>
        <v>1.32</v>
      </c>
      <c r="H74" s="30">
        <f>VLOOKUP(G74,LAI!$E$132:$F$282,2,FALSE)</f>
        <v>4.560192904415592</v>
      </c>
      <c r="I74" s="32">
        <f t="shared" si="25"/>
        <v>952.53272820903817</v>
      </c>
      <c r="J74" s="40">
        <f t="shared" si="26"/>
        <v>1</v>
      </c>
      <c r="K74" s="41"/>
      <c r="L74" s="40"/>
      <c r="M74" s="23">
        <v>71</v>
      </c>
      <c r="N74" s="30">
        <f>IF(M74&lt;=Calculator!$F$9,'Growth rate'!J73,0)</f>
        <v>14.999999999999979</v>
      </c>
      <c r="O74" s="30">
        <f t="shared" si="21"/>
        <v>10</v>
      </c>
      <c r="P74" s="31">
        <f t="shared" si="22"/>
        <v>21.5002</v>
      </c>
      <c r="Q74" s="31">
        <f t="shared" si="23"/>
        <v>16.308101483858582</v>
      </c>
      <c r="R74" s="31">
        <f t="shared" si="15"/>
        <v>1.3183754112200274</v>
      </c>
      <c r="S74" s="24">
        <f t="shared" si="24"/>
        <v>1.32</v>
      </c>
      <c r="T74" s="30">
        <f>VLOOKUP(S74,LAI!$E$132:$F$282,2,FALSE)</f>
        <v>4.560192904415592</v>
      </c>
      <c r="U74" s="32">
        <f t="shared" si="16"/>
        <v>952.53272820903817</v>
      </c>
      <c r="V74" s="35"/>
    </row>
    <row r="75" spans="1:22" x14ac:dyDescent="0.35">
      <c r="A75" s="23">
        <v>72</v>
      </c>
      <c r="B75" s="30">
        <f>IF(A75&lt;=Calculator!$B$9,'Growth rate'!B74,0)</f>
        <v>24.19999999999995</v>
      </c>
      <c r="C75" s="30">
        <f t="shared" si="17"/>
        <v>10</v>
      </c>
      <c r="D75" s="31">
        <f t="shared" si="18"/>
        <v>21.5002</v>
      </c>
      <c r="E75" s="31">
        <f t="shared" si="19"/>
        <v>16.308101483858582</v>
      </c>
      <c r="F75" s="31">
        <f t="shared" si="14"/>
        <v>1.3183754112200274</v>
      </c>
      <c r="G75" s="24">
        <f t="shared" si="20"/>
        <v>1.32</v>
      </c>
      <c r="H75" s="30">
        <f>VLOOKUP(G75,LAI!$E$132:$F$282,2,FALSE)</f>
        <v>4.560192904415592</v>
      </c>
      <c r="I75" s="32">
        <f t="shared" si="25"/>
        <v>952.53272820903817</v>
      </c>
      <c r="J75" s="40">
        <f t="shared" si="26"/>
        <v>1</v>
      </c>
      <c r="K75" s="41"/>
      <c r="L75" s="40"/>
      <c r="M75" s="23">
        <v>72</v>
      </c>
      <c r="N75" s="30">
        <f>IF(M75&lt;=Calculator!$F$9,'Growth rate'!J74,0)</f>
        <v>15.199999999999978</v>
      </c>
      <c r="O75" s="30">
        <f t="shared" si="21"/>
        <v>10</v>
      </c>
      <c r="P75" s="31">
        <f t="shared" si="22"/>
        <v>21.5002</v>
      </c>
      <c r="Q75" s="31">
        <f t="shared" si="23"/>
        <v>16.308101483858582</v>
      </c>
      <c r="R75" s="31">
        <f t="shared" si="15"/>
        <v>1.3183754112200274</v>
      </c>
      <c r="S75" s="24">
        <f t="shared" si="24"/>
        <v>1.32</v>
      </c>
      <c r="T75" s="30">
        <f>VLOOKUP(S75,LAI!$E$132:$F$282,2,FALSE)</f>
        <v>4.560192904415592</v>
      </c>
      <c r="U75" s="32">
        <f t="shared" si="16"/>
        <v>952.53272820903817</v>
      </c>
      <c r="V75" s="35"/>
    </row>
    <row r="76" spans="1:22" x14ac:dyDescent="0.35">
      <c r="A76" s="23">
        <v>73</v>
      </c>
      <c r="B76" s="30">
        <f>IF(A76&lt;=Calculator!$B$9,'Growth rate'!B75,0)</f>
        <v>24.399999999999949</v>
      </c>
      <c r="C76" s="30">
        <f t="shared" si="17"/>
        <v>10</v>
      </c>
      <c r="D76" s="31">
        <f t="shared" si="18"/>
        <v>21.5002</v>
      </c>
      <c r="E76" s="31">
        <f t="shared" si="19"/>
        <v>16.308101483858582</v>
      </c>
      <c r="F76" s="31">
        <f t="shared" si="14"/>
        <v>1.3183754112200274</v>
      </c>
      <c r="G76" s="24">
        <f t="shared" si="20"/>
        <v>1.32</v>
      </c>
      <c r="H76" s="30">
        <f>VLOOKUP(G76,LAI!$E$132:$F$282,2,FALSE)</f>
        <v>4.560192904415592</v>
      </c>
      <c r="I76" s="32">
        <f t="shared" si="25"/>
        <v>952.53272820903817</v>
      </c>
      <c r="J76" s="40">
        <f t="shared" si="26"/>
        <v>1</v>
      </c>
      <c r="K76" s="41"/>
      <c r="L76" s="40"/>
      <c r="M76" s="23">
        <v>73</v>
      </c>
      <c r="N76" s="30">
        <f>IF(M76&lt;=Calculator!$F$9,'Growth rate'!J75,0)</f>
        <v>15.399999999999977</v>
      </c>
      <c r="O76" s="30">
        <f t="shared" si="21"/>
        <v>10</v>
      </c>
      <c r="P76" s="31">
        <f t="shared" si="22"/>
        <v>21.5002</v>
      </c>
      <c r="Q76" s="31">
        <f t="shared" si="23"/>
        <v>16.308101483858582</v>
      </c>
      <c r="R76" s="31">
        <f t="shared" si="15"/>
        <v>1.3183754112200274</v>
      </c>
      <c r="S76" s="24">
        <f t="shared" si="24"/>
        <v>1.32</v>
      </c>
      <c r="T76" s="30">
        <f>VLOOKUP(S76,LAI!$E$132:$F$282,2,FALSE)</f>
        <v>4.560192904415592</v>
      </c>
      <c r="U76" s="32">
        <f t="shared" si="16"/>
        <v>952.53272820903817</v>
      </c>
      <c r="V76" s="35"/>
    </row>
    <row r="77" spans="1:22" x14ac:dyDescent="0.35">
      <c r="A77" s="23">
        <v>74</v>
      </c>
      <c r="B77" s="30">
        <f>IF(A77&lt;=Calculator!$B$9,'Growth rate'!B76,0)</f>
        <v>24.599999999999948</v>
      </c>
      <c r="C77" s="30">
        <f t="shared" si="17"/>
        <v>10</v>
      </c>
      <c r="D77" s="31">
        <f t="shared" si="18"/>
        <v>21.5002</v>
      </c>
      <c r="E77" s="31">
        <f t="shared" si="19"/>
        <v>16.308101483858582</v>
      </c>
      <c r="F77" s="31">
        <f t="shared" si="14"/>
        <v>1.3183754112200274</v>
      </c>
      <c r="G77" s="24">
        <f t="shared" si="20"/>
        <v>1.32</v>
      </c>
      <c r="H77" s="30">
        <f>VLOOKUP(G77,LAI!$E$132:$F$282,2,FALSE)</f>
        <v>4.560192904415592</v>
      </c>
      <c r="I77" s="32">
        <f t="shared" si="25"/>
        <v>952.53272820903817</v>
      </c>
      <c r="J77" s="40">
        <f t="shared" si="26"/>
        <v>1</v>
      </c>
      <c r="K77" s="41"/>
      <c r="L77" s="40"/>
      <c r="M77" s="23">
        <v>74</v>
      </c>
      <c r="N77" s="30">
        <f>IF(M77&lt;=Calculator!$F$9,'Growth rate'!J76,0)</f>
        <v>15.599999999999977</v>
      </c>
      <c r="O77" s="30">
        <f t="shared" si="21"/>
        <v>10</v>
      </c>
      <c r="P77" s="31">
        <f t="shared" si="22"/>
        <v>21.5002</v>
      </c>
      <c r="Q77" s="31">
        <f t="shared" si="23"/>
        <v>16.308101483858582</v>
      </c>
      <c r="R77" s="31">
        <f t="shared" si="15"/>
        <v>1.3183754112200274</v>
      </c>
      <c r="S77" s="24">
        <f t="shared" si="24"/>
        <v>1.32</v>
      </c>
      <c r="T77" s="30">
        <f>VLOOKUP(S77,LAI!$E$132:$F$282,2,FALSE)</f>
        <v>4.560192904415592</v>
      </c>
      <c r="U77" s="32">
        <f t="shared" si="16"/>
        <v>952.53272820903817</v>
      </c>
      <c r="V77" s="35"/>
    </row>
    <row r="78" spans="1:22" x14ac:dyDescent="0.35">
      <c r="A78" s="23">
        <v>75</v>
      </c>
      <c r="B78" s="30">
        <f>IF(A78&lt;=Calculator!$B$9,'Growth rate'!B77,0)</f>
        <v>24.799999999999947</v>
      </c>
      <c r="C78" s="30">
        <f t="shared" si="17"/>
        <v>10</v>
      </c>
      <c r="D78" s="31">
        <f t="shared" si="18"/>
        <v>21.5002</v>
      </c>
      <c r="E78" s="31">
        <f t="shared" si="19"/>
        <v>16.308101483858582</v>
      </c>
      <c r="F78" s="31">
        <f t="shared" si="14"/>
        <v>1.3183754112200274</v>
      </c>
      <c r="G78" s="24">
        <f t="shared" si="20"/>
        <v>1.32</v>
      </c>
      <c r="H78" s="30">
        <f>VLOOKUP(G78,LAI!$E$132:$F$282,2,FALSE)</f>
        <v>4.560192904415592</v>
      </c>
      <c r="I78" s="32">
        <f t="shared" si="25"/>
        <v>952.53272820903817</v>
      </c>
      <c r="J78" s="40">
        <f t="shared" si="26"/>
        <v>1</v>
      </c>
      <c r="K78" s="41"/>
      <c r="L78" s="40"/>
      <c r="M78" s="23">
        <v>75</v>
      </c>
      <c r="N78" s="30">
        <f>IF(M78&lt;=Calculator!$F$9,'Growth rate'!J77,0)</f>
        <v>15.799999999999976</v>
      </c>
      <c r="O78" s="30">
        <f t="shared" si="21"/>
        <v>10</v>
      </c>
      <c r="P78" s="31">
        <f t="shared" si="22"/>
        <v>21.5002</v>
      </c>
      <c r="Q78" s="31">
        <f t="shared" si="23"/>
        <v>16.308101483858582</v>
      </c>
      <c r="R78" s="31">
        <f t="shared" si="15"/>
        <v>1.3183754112200274</v>
      </c>
      <c r="S78" s="24">
        <f t="shared" si="24"/>
        <v>1.32</v>
      </c>
      <c r="T78" s="30">
        <f>VLOOKUP(S78,LAI!$E$132:$F$282,2,FALSE)</f>
        <v>4.560192904415592</v>
      </c>
      <c r="U78" s="32">
        <f t="shared" si="16"/>
        <v>952.53272820903817</v>
      </c>
      <c r="V78" s="35"/>
    </row>
    <row r="79" spans="1:22" x14ac:dyDescent="0.35">
      <c r="A79" s="23">
        <v>76</v>
      </c>
      <c r="B79" s="30">
        <f>IF(A79&lt;=Calculator!$B$9,'Growth rate'!B78,0)</f>
        <v>24.991999999999948</v>
      </c>
      <c r="C79" s="30">
        <f t="shared" si="17"/>
        <v>10</v>
      </c>
      <c r="D79" s="31">
        <f t="shared" si="18"/>
        <v>21.5002</v>
      </c>
      <c r="E79" s="31">
        <f t="shared" si="19"/>
        <v>16.308101483858582</v>
      </c>
      <c r="F79" s="31">
        <f t="shared" si="14"/>
        <v>1.3183754112200274</v>
      </c>
      <c r="G79" s="24">
        <f t="shared" si="20"/>
        <v>1.32</v>
      </c>
      <c r="H79" s="30">
        <f>VLOOKUP(G79,LAI!$E$132:$F$282,2,FALSE)</f>
        <v>4.560192904415592</v>
      </c>
      <c r="I79" s="32">
        <f t="shared" si="25"/>
        <v>952.53272820903817</v>
      </c>
      <c r="J79" s="40">
        <f t="shared" si="26"/>
        <v>1</v>
      </c>
      <c r="K79" s="41"/>
      <c r="L79" s="40"/>
      <c r="M79" s="23">
        <v>76</v>
      </c>
      <c r="N79" s="30">
        <f>IF(M79&lt;=Calculator!$F$9,'Growth rate'!J78,0)</f>
        <v>15.991999999999976</v>
      </c>
      <c r="O79" s="30">
        <f t="shared" si="21"/>
        <v>10</v>
      </c>
      <c r="P79" s="31">
        <f t="shared" si="22"/>
        <v>21.5002</v>
      </c>
      <c r="Q79" s="31">
        <f t="shared" si="23"/>
        <v>16.308101483858582</v>
      </c>
      <c r="R79" s="31">
        <f t="shared" si="15"/>
        <v>1.3183754112200274</v>
      </c>
      <c r="S79" s="24">
        <f t="shared" si="24"/>
        <v>1.32</v>
      </c>
      <c r="T79" s="30">
        <f>VLOOKUP(S79,LAI!$E$132:$F$282,2,FALSE)</f>
        <v>4.560192904415592</v>
      </c>
      <c r="U79" s="32">
        <f t="shared" si="16"/>
        <v>952.53272820903817</v>
      </c>
      <c r="V79" s="35"/>
    </row>
    <row r="80" spans="1:22" x14ac:dyDescent="0.35">
      <c r="A80" s="23">
        <v>77</v>
      </c>
      <c r="B80" s="30">
        <f>IF(A80&lt;=Calculator!$B$9,'Growth rate'!B79,0)</f>
        <v>25.175999999999949</v>
      </c>
      <c r="C80" s="30">
        <f t="shared" si="17"/>
        <v>10</v>
      </c>
      <c r="D80" s="31">
        <f t="shared" si="18"/>
        <v>21.5002</v>
      </c>
      <c r="E80" s="31">
        <f t="shared" si="19"/>
        <v>16.308101483858582</v>
      </c>
      <c r="F80" s="31">
        <f t="shared" si="14"/>
        <v>1.3183754112200274</v>
      </c>
      <c r="G80" s="24">
        <f t="shared" si="20"/>
        <v>1.32</v>
      </c>
      <c r="H80" s="30">
        <f>VLOOKUP(G80,LAI!$E$132:$F$282,2,FALSE)</f>
        <v>4.560192904415592</v>
      </c>
      <c r="I80" s="32">
        <f t="shared" si="25"/>
        <v>952.53272820903817</v>
      </c>
      <c r="J80" s="40">
        <f t="shared" si="26"/>
        <v>1</v>
      </c>
      <c r="K80" s="41"/>
      <c r="L80" s="40"/>
      <c r="M80" s="23">
        <v>77</v>
      </c>
      <c r="N80" s="30">
        <f>IF(M80&lt;=Calculator!$F$9,'Growth rate'!J79,0)</f>
        <v>16.175999999999977</v>
      </c>
      <c r="O80" s="30">
        <f t="shared" si="21"/>
        <v>10</v>
      </c>
      <c r="P80" s="31">
        <f t="shared" si="22"/>
        <v>21.5002</v>
      </c>
      <c r="Q80" s="31">
        <f t="shared" si="23"/>
        <v>16.308101483858582</v>
      </c>
      <c r="R80" s="31">
        <f t="shared" si="15"/>
        <v>1.3183754112200274</v>
      </c>
      <c r="S80" s="24">
        <f t="shared" si="24"/>
        <v>1.32</v>
      </c>
      <c r="T80" s="30">
        <f>VLOOKUP(S80,LAI!$E$132:$F$282,2,FALSE)</f>
        <v>4.560192904415592</v>
      </c>
      <c r="U80" s="32">
        <f t="shared" si="16"/>
        <v>952.53272820903817</v>
      </c>
      <c r="V80" s="35"/>
    </row>
    <row r="81" spans="1:22" x14ac:dyDescent="0.35">
      <c r="A81" s="23">
        <v>78</v>
      </c>
      <c r="B81" s="30">
        <f>IF(A81&lt;=Calculator!$B$9,'Growth rate'!B80,0)</f>
        <v>25.351999999999947</v>
      </c>
      <c r="C81" s="30">
        <f t="shared" si="17"/>
        <v>10</v>
      </c>
      <c r="D81" s="31">
        <f t="shared" si="18"/>
        <v>21.5002</v>
      </c>
      <c r="E81" s="31">
        <f t="shared" si="19"/>
        <v>16.308101483858582</v>
      </c>
      <c r="F81" s="31">
        <f t="shared" si="14"/>
        <v>1.3183754112200274</v>
      </c>
      <c r="G81" s="24">
        <f t="shared" si="20"/>
        <v>1.32</v>
      </c>
      <c r="H81" s="30">
        <f>VLOOKUP(G81,LAI!$E$132:$F$282,2,FALSE)</f>
        <v>4.560192904415592</v>
      </c>
      <c r="I81" s="32">
        <f t="shared" si="25"/>
        <v>952.53272820903817</v>
      </c>
      <c r="J81" s="40">
        <f t="shared" si="26"/>
        <v>1</v>
      </c>
      <c r="K81" s="41"/>
      <c r="L81" s="40"/>
      <c r="M81" s="23">
        <v>78</v>
      </c>
      <c r="N81" s="30">
        <f>IF(M81&lt;=Calculator!$F$9,'Growth rate'!J80,0)</f>
        <v>16.351999999999975</v>
      </c>
      <c r="O81" s="30">
        <f t="shared" si="21"/>
        <v>10</v>
      </c>
      <c r="P81" s="31">
        <f t="shared" si="22"/>
        <v>21.5002</v>
      </c>
      <c r="Q81" s="31">
        <f t="shared" si="23"/>
        <v>16.308101483858582</v>
      </c>
      <c r="R81" s="31">
        <f t="shared" si="15"/>
        <v>1.3183754112200274</v>
      </c>
      <c r="S81" s="24">
        <f t="shared" si="24"/>
        <v>1.32</v>
      </c>
      <c r="T81" s="30">
        <f>VLOOKUP(S81,LAI!$E$132:$F$282,2,FALSE)</f>
        <v>4.560192904415592</v>
      </c>
      <c r="U81" s="32">
        <f t="shared" si="16"/>
        <v>952.53272820903817</v>
      </c>
      <c r="V81" s="35"/>
    </row>
    <row r="82" spans="1:22" x14ac:dyDescent="0.35">
      <c r="A82" s="23">
        <v>79</v>
      </c>
      <c r="B82" s="30">
        <f>IF(A82&lt;=Calculator!$B$9,'Growth rate'!B81,0)</f>
        <v>25.519999999999946</v>
      </c>
      <c r="C82" s="30">
        <f t="shared" si="17"/>
        <v>10</v>
      </c>
      <c r="D82" s="31">
        <f t="shared" si="18"/>
        <v>21.5002</v>
      </c>
      <c r="E82" s="31">
        <f t="shared" si="19"/>
        <v>16.308101483858582</v>
      </c>
      <c r="F82" s="31">
        <f t="shared" si="14"/>
        <v>1.3183754112200274</v>
      </c>
      <c r="G82" s="24">
        <f t="shared" si="20"/>
        <v>1.32</v>
      </c>
      <c r="H82" s="30">
        <f>VLOOKUP(G82,LAI!$E$132:$F$282,2,FALSE)</f>
        <v>4.560192904415592</v>
      </c>
      <c r="I82" s="32">
        <f t="shared" si="25"/>
        <v>952.53272820903817</v>
      </c>
      <c r="J82" s="40">
        <f t="shared" si="26"/>
        <v>1</v>
      </c>
      <c r="K82" s="41"/>
      <c r="L82" s="40"/>
      <c r="M82" s="23">
        <v>79</v>
      </c>
      <c r="N82" s="30">
        <f>IF(M82&lt;=Calculator!$F$9,'Growth rate'!J81,0)</f>
        <v>16.519999999999975</v>
      </c>
      <c r="O82" s="30">
        <f t="shared" si="21"/>
        <v>10</v>
      </c>
      <c r="P82" s="31">
        <f t="shared" si="22"/>
        <v>21.5002</v>
      </c>
      <c r="Q82" s="31">
        <f t="shared" si="23"/>
        <v>16.308101483858582</v>
      </c>
      <c r="R82" s="31">
        <f t="shared" si="15"/>
        <v>1.3183754112200274</v>
      </c>
      <c r="S82" s="24">
        <f t="shared" si="24"/>
        <v>1.32</v>
      </c>
      <c r="T82" s="30">
        <f>VLOOKUP(S82,LAI!$E$132:$F$282,2,FALSE)</f>
        <v>4.560192904415592</v>
      </c>
      <c r="U82" s="32">
        <f t="shared" si="16"/>
        <v>952.53272820903817</v>
      </c>
      <c r="V82" s="35"/>
    </row>
    <row r="83" spans="1:22" x14ac:dyDescent="0.35">
      <c r="A83" s="23">
        <v>80</v>
      </c>
      <c r="B83" s="30">
        <f>IF(A83&lt;=Calculator!$B$9,'Growth rate'!B82,0)</f>
        <v>25.679999999999946</v>
      </c>
      <c r="C83" s="30">
        <f t="shared" si="17"/>
        <v>10</v>
      </c>
      <c r="D83" s="31">
        <f t="shared" si="18"/>
        <v>21.5002</v>
      </c>
      <c r="E83" s="31">
        <f t="shared" si="19"/>
        <v>16.308101483858582</v>
      </c>
      <c r="F83" s="31">
        <f t="shared" si="14"/>
        <v>1.3183754112200274</v>
      </c>
      <c r="G83" s="24">
        <f t="shared" si="20"/>
        <v>1.32</v>
      </c>
      <c r="H83" s="30">
        <f>VLOOKUP(G83,LAI!$E$132:$F$282,2,FALSE)</f>
        <v>4.560192904415592</v>
      </c>
      <c r="I83" s="32">
        <f t="shared" si="25"/>
        <v>952.53272820903817</v>
      </c>
      <c r="J83" s="40">
        <f t="shared" si="26"/>
        <v>1</v>
      </c>
      <c r="K83" s="41"/>
      <c r="L83" s="40"/>
      <c r="M83" s="23">
        <v>80</v>
      </c>
      <c r="N83" s="30">
        <f>IF(M83&lt;=Calculator!$F$9,'Growth rate'!J82,0)</f>
        <v>16.679999999999975</v>
      </c>
      <c r="O83" s="30">
        <f t="shared" si="21"/>
        <v>10</v>
      </c>
      <c r="P83" s="31">
        <f t="shared" si="22"/>
        <v>21.5002</v>
      </c>
      <c r="Q83" s="31">
        <f t="shared" si="23"/>
        <v>16.308101483858582</v>
      </c>
      <c r="R83" s="31">
        <f t="shared" si="15"/>
        <v>1.3183754112200274</v>
      </c>
      <c r="S83" s="24">
        <f t="shared" si="24"/>
        <v>1.32</v>
      </c>
      <c r="T83" s="30">
        <f>VLOOKUP(S83,LAI!$E$132:$F$282,2,FALSE)</f>
        <v>4.560192904415592</v>
      </c>
      <c r="U83" s="32">
        <f t="shared" si="16"/>
        <v>952.53272820903817</v>
      </c>
      <c r="V83" s="35"/>
    </row>
    <row r="84" spans="1:22" x14ac:dyDescent="0.35">
      <c r="A84" s="23">
        <v>81</v>
      </c>
      <c r="B84" s="30">
        <f>IF(A84&lt;=Calculator!$B$9,'Growth rate'!B83,0)</f>
        <v>25.831999999999947</v>
      </c>
      <c r="C84" s="30">
        <f t="shared" si="17"/>
        <v>10</v>
      </c>
      <c r="D84" s="31">
        <f t="shared" si="18"/>
        <v>21.5002</v>
      </c>
      <c r="E84" s="31">
        <f t="shared" si="19"/>
        <v>16.308101483858582</v>
      </c>
      <c r="F84" s="31">
        <f t="shared" si="14"/>
        <v>1.3183754112200274</v>
      </c>
      <c r="G84" s="24">
        <f t="shared" si="20"/>
        <v>1.32</v>
      </c>
      <c r="H84" s="30">
        <f>VLOOKUP(G84,LAI!$E$132:$F$282,2,FALSE)</f>
        <v>4.560192904415592</v>
      </c>
      <c r="I84" s="32">
        <f t="shared" si="25"/>
        <v>952.53272820903817</v>
      </c>
      <c r="J84" s="40">
        <f t="shared" si="26"/>
        <v>1</v>
      </c>
      <c r="K84" s="41"/>
      <c r="L84" s="40"/>
      <c r="M84" s="23">
        <v>81</v>
      </c>
      <c r="N84" s="30">
        <f>IF(M84&lt;=Calculator!$F$9,'Growth rate'!J83,0)</f>
        <v>16.831999999999976</v>
      </c>
      <c r="O84" s="30">
        <f t="shared" si="21"/>
        <v>10</v>
      </c>
      <c r="P84" s="31">
        <f t="shared" si="22"/>
        <v>21.5002</v>
      </c>
      <c r="Q84" s="31">
        <f t="shared" si="23"/>
        <v>16.308101483858582</v>
      </c>
      <c r="R84" s="31">
        <f t="shared" si="15"/>
        <v>1.3183754112200274</v>
      </c>
      <c r="S84" s="24">
        <f t="shared" si="24"/>
        <v>1.32</v>
      </c>
      <c r="T84" s="30">
        <f>VLOOKUP(S84,LAI!$E$132:$F$282,2,FALSE)</f>
        <v>4.560192904415592</v>
      </c>
      <c r="U84" s="32">
        <f t="shared" si="16"/>
        <v>952.53272820903817</v>
      </c>
      <c r="V84" s="35"/>
    </row>
    <row r="85" spans="1:22" x14ac:dyDescent="0.35">
      <c r="A85" s="23">
        <v>82</v>
      </c>
      <c r="B85" s="30">
        <f>IF(A85&lt;=Calculator!$B$9,'Growth rate'!B84,0)</f>
        <v>25.975999999999946</v>
      </c>
      <c r="C85" s="30">
        <f t="shared" si="17"/>
        <v>10</v>
      </c>
      <c r="D85" s="31">
        <f t="shared" si="18"/>
        <v>21.5002</v>
      </c>
      <c r="E85" s="31">
        <f t="shared" si="19"/>
        <v>16.308101483858582</v>
      </c>
      <c r="F85" s="31">
        <f t="shared" si="14"/>
        <v>1.3183754112200274</v>
      </c>
      <c r="G85" s="24">
        <f t="shared" si="20"/>
        <v>1.32</v>
      </c>
      <c r="H85" s="30">
        <f>VLOOKUP(G85,LAI!$E$132:$F$282,2,FALSE)</f>
        <v>4.560192904415592</v>
      </c>
      <c r="I85" s="32">
        <f t="shared" si="25"/>
        <v>952.53272820903817</v>
      </c>
      <c r="J85" s="40">
        <f t="shared" si="26"/>
        <v>1</v>
      </c>
      <c r="K85" s="41"/>
      <c r="L85" s="40"/>
      <c r="M85" s="23">
        <v>82</v>
      </c>
      <c r="N85" s="30">
        <f>IF(M85&lt;=Calculator!$F$9,'Growth rate'!J84,0)</f>
        <v>16.975999999999974</v>
      </c>
      <c r="O85" s="30">
        <f t="shared" si="21"/>
        <v>10</v>
      </c>
      <c r="P85" s="31">
        <f t="shared" si="22"/>
        <v>21.5002</v>
      </c>
      <c r="Q85" s="31">
        <f t="shared" si="23"/>
        <v>16.308101483858582</v>
      </c>
      <c r="R85" s="31">
        <f t="shared" si="15"/>
        <v>1.3183754112200274</v>
      </c>
      <c r="S85" s="24">
        <f t="shared" si="24"/>
        <v>1.32</v>
      </c>
      <c r="T85" s="30">
        <f>VLOOKUP(S85,LAI!$E$132:$F$282,2,FALSE)</f>
        <v>4.560192904415592</v>
      </c>
      <c r="U85" s="32">
        <f t="shared" si="16"/>
        <v>952.53272820903817</v>
      </c>
      <c r="V85" s="35"/>
    </row>
    <row r="86" spans="1:22" x14ac:dyDescent="0.35">
      <c r="A86" s="23">
        <v>83</v>
      </c>
      <c r="B86" s="30">
        <f>IF(A86&lt;=Calculator!$B$9,'Growth rate'!B85,0)</f>
        <v>26.111999999999945</v>
      </c>
      <c r="C86" s="30">
        <f t="shared" si="17"/>
        <v>10</v>
      </c>
      <c r="D86" s="31">
        <f t="shared" si="18"/>
        <v>21.5002</v>
      </c>
      <c r="E86" s="31">
        <f t="shared" si="19"/>
        <v>16.308101483858582</v>
      </c>
      <c r="F86" s="31">
        <f t="shared" si="14"/>
        <v>1.3183754112200274</v>
      </c>
      <c r="G86" s="24">
        <f t="shared" si="20"/>
        <v>1.32</v>
      </c>
      <c r="H86" s="30">
        <f>VLOOKUP(G86,LAI!$E$132:$F$282,2,FALSE)</f>
        <v>4.560192904415592</v>
      </c>
      <c r="I86" s="32">
        <f t="shared" si="25"/>
        <v>952.53272820903817</v>
      </c>
      <c r="J86" s="40">
        <f t="shared" si="26"/>
        <v>1</v>
      </c>
      <c r="K86" s="41"/>
      <c r="L86" s="40"/>
      <c r="M86" s="23">
        <v>83</v>
      </c>
      <c r="N86" s="30">
        <f>IF(M86&lt;=Calculator!$F$9,'Growth rate'!J85,0)</f>
        <v>17.111999999999973</v>
      </c>
      <c r="O86" s="30">
        <f t="shared" si="21"/>
        <v>10</v>
      </c>
      <c r="P86" s="31">
        <f t="shared" si="22"/>
        <v>21.5002</v>
      </c>
      <c r="Q86" s="31">
        <f t="shared" si="23"/>
        <v>16.308101483858582</v>
      </c>
      <c r="R86" s="31">
        <f t="shared" si="15"/>
        <v>1.3183754112200274</v>
      </c>
      <c r="S86" s="24">
        <f t="shared" si="24"/>
        <v>1.32</v>
      </c>
      <c r="T86" s="30">
        <f>VLOOKUP(S86,LAI!$E$132:$F$282,2,FALSE)</f>
        <v>4.560192904415592</v>
      </c>
      <c r="U86" s="32">
        <f t="shared" si="16"/>
        <v>952.53272820903817</v>
      </c>
      <c r="V86" s="35"/>
    </row>
    <row r="87" spans="1:22" x14ac:dyDescent="0.35">
      <c r="A87" s="23">
        <v>84</v>
      </c>
      <c r="B87" s="30">
        <f>IF(A87&lt;=Calculator!$B$9,'Growth rate'!B86,0)</f>
        <v>26.239999999999945</v>
      </c>
      <c r="C87" s="30">
        <f t="shared" si="17"/>
        <v>10</v>
      </c>
      <c r="D87" s="31">
        <f t="shared" si="18"/>
        <v>21.5002</v>
      </c>
      <c r="E87" s="31">
        <f t="shared" si="19"/>
        <v>16.308101483858582</v>
      </c>
      <c r="F87" s="31">
        <f t="shared" si="14"/>
        <v>1.3183754112200274</v>
      </c>
      <c r="G87" s="24">
        <f t="shared" si="20"/>
        <v>1.32</v>
      </c>
      <c r="H87" s="30">
        <f>VLOOKUP(G87,LAI!$E$132:$F$282,2,FALSE)</f>
        <v>4.560192904415592</v>
      </c>
      <c r="I87" s="32">
        <f t="shared" si="25"/>
        <v>952.53272820903817</v>
      </c>
      <c r="J87" s="40">
        <f t="shared" si="26"/>
        <v>1</v>
      </c>
      <c r="K87" s="41"/>
      <c r="L87" s="40"/>
      <c r="M87" s="23">
        <v>84</v>
      </c>
      <c r="N87" s="30">
        <f>IF(M87&lt;=Calculator!$F$9,'Growth rate'!J86,0)</f>
        <v>17.239999999999974</v>
      </c>
      <c r="O87" s="30">
        <f t="shared" si="21"/>
        <v>10</v>
      </c>
      <c r="P87" s="31">
        <f t="shared" si="22"/>
        <v>21.5002</v>
      </c>
      <c r="Q87" s="31">
        <f t="shared" si="23"/>
        <v>16.308101483858582</v>
      </c>
      <c r="R87" s="31">
        <f t="shared" si="15"/>
        <v>1.3183754112200274</v>
      </c>
      <c r="S87" s="24">
        <f t="shared" si="24"/>
        <v>1.32</v>
      </c>
      <c r="T87" s="30">
        <f>VLOOKUP(S87,LAI!$E$132:$F$282,2,FALSE)</f>
        <v>4.560192904415592</v>
      </c>
      <c r="U87" s="32">
        <f t="shared" si="16"/>
        <v>952.53272820903817</v>
      </c>
      <c r="V87" s="35"/>
    </row>
    <row r="88" spans="1:22" x14ac:dyDescent="0.35">
      <c r="A88" s="23">
        <v>85</v>
      </c>
      <c r="B88" s="30">
        <f>IF(A88&lt;=Calculator!$B$9,'Growth rate'!B87,0)</f>
        <v>26.359999999999946</v>
      </c>
      <c r="C88" s="30">
        <f t="shared" si="17"/>
        <v>10</v>
      </c>
      <c r="D88" s="31">
        <f t="shared" si="18"/>
        <v>21.5002</v>
      </c>
      <c r="E88" s="31">
        <f t="shared" si="19"/>
        <v>16.308101483858582</v>
      </c>
      <c r="F88" s="31">
        <f t="shared" si="14"/>
        <v>1.3183754112200274</v>
      </c>
      <c r="G88" s="24">
        <f t="shared" si="20"/>
        <v>1.32</v>
      </c>
      <c r="H88" s="30">
        <f>VLOOKUP(G88,LAI!$E$132:$F$282,2,FALSE)</f>
        <v>4.560192904415592</v>
      </c>
      <c r="I88" s="32">
        <f t="shared" si="25"/>
        <v>952.53272820903817</v>
      </c>
      <c r="J88" s="40">
        <f t="shared" si="26"/>
        <v>1</v>
      </c>
      <c r="K88" s="41"/>
      <c r="L88" s="40"/>
      <c r="M88" s="23">
        <v>85</v>
      </c>
      <c r="N88" s="30">
        <f>IF(M88&lt;=Calculator!$F$9,'Growth rate'!J87,0)</f>
        <v>17.359999999999975</v>
      </c>
      <c r="O88" s="30">
        <f t="shared" si="21"/>
        <v>10</v>
      </c>
      <c r="P88" s="31">
        <f t="shared" si="22"/>
        <v>21.5002</v>
      </c>
      <c r="Q88" s="31">
        <f t="shared" si="23"/>
        <v>16.308101483858582</v>
      </c>
      <c r="R88" s="31">
        <f t="shared" si="15"/>
        <v>1.3183754112200274</v>
      </c>
      <c r="S88" s="24">
        <f t="shared" si="24"/>
        <v>1.32</v>
      </c>
      <c r="T88" s="30">
        <f>VLOOKUP(S88,LAI!$E$132:$F$282,2,FALSE)</f>
        <v>4.560192904415592</v>
      </c>
      <c r="U88" s="32">
        <f t="shared" si="16"/>
        <v>952.53272820903817</v>
      </c>
      <c r="V88" s="35"/>
    </row>
    <row r="89" spans="1:22" x14ac:dyDescent="0.35">
      <c r="A89" s="23">
        <v>86</v>
      </c>
      <c r="B89" s="30">
        <f>IF(A89&lt;=Calculator!$B$9,'Growth rate'!B88,0)</f>
        <v>26.471999999999944</v>
      </c>
      <c r="C89" s="30">
        <f t="shared" si="17"/>
        <v>10</v>
      </c>
      <c r="D89" s="31">
        <f t="shared" si="18"/>
        <v>21.5002</v>
      </c>
      <c r="E89" s="31">
        <f t="shared" si="19"/>
        <v>16.308101483858582</v>
      </c>
      <c r="F89" s="31">
        <f t="shared" si="14"/>
        <v>1.3183754112200274</v>
      </c>
      <c r="G89" s="24">
        <f t="shared" si="20"/>
        <v>1.32</v>
      </c>
      <c r="H89" s="30">
        <f>VLOOKUP(G89,LAI!$E$132:$F$282,2,FALSE)</f>
        <v>4.560192904415592</v>
      </c>
      <c r="I89" s="32">
        <f t="shared" si="25"/>
        <v>952.53272820903817</v>
      </c>
      <c r="J89" s="40">
        <f t="shared" si="26"/>
        <v>1</v>
      </c>
      <c r="K89" s="41"/>
      <c r="L89" s="40"/>
      <c r="M89" s="23">
        <v>86</v>
      </c>
      <c r="N89" s="30">
        <f>IF(M89&lt;=Calculator!$F$9,'Growth rate'!J88,0)</f>
        <v>17.471999999999973</v>
      </c>
      <c r="O89" s="30">
        <f t="shared" si="21"/>
        <v>10</v>
      </c>
      <c r="P89" s="31">
        <f t="shared" si="22"/>
        <v>21.5002</v>
      </c>
      <c r="Q89" s="31">
        <f t="shared" si="23"/>
        <v>16.308101483858582</v>
      </c>
      <c r="R89" s="31">
        <f t="shared" si="15"/>
        <v>1.3183754112200274</v>
      </c>
      <c r="S89" s="24">
        <f t="shared" si="24"/>
        <v>1.32</v>
      </c>
      <c r="T89" s="30">
        <f>VLOOKUP(S89,LAI!$E$132:$F$282,2,FALSE)</f>
        <v>4.560192904415592</v>
      </c>
      <c r="U89" s="32">
        <f t="shared" si="16"/>
        <v>952.53272820903817</v>
      </c>
      <c r="V89" s="35"/>
    </row>
    <row r="90" spans="1:22" x14ac:dyDescent="0.35">
      <c r="A90" s="23">
        <v>87</v>
      </c>
      <c r="B90" s="30">
        <f>IF(A90&lt;=Calculator!$B$9,'Growth rate'!B89,0)</f>
        <v>26.575999999999944</v>
      </c>
      <c r="C90" s="30">
        <f t="shared" si="17"/>
        <v>10</v>
      </c>
      <c r="D90" s="31">
        <f t="shared" si="18"/>
        <v>21.5002</v>
      </c>
      <c r="E90" s="31">
        <f t="shared" si="19"/>
        <v>16.308101483858582</v>
      </c>
      <c r="F90" s="31">
        <f t="shared" si="14"/>
        <v>1.3183754112200274</v>
      </c>
      <c r="G90" s="24">
        <f t="shared" si="20"/>
        <v>1.32</v>
      </c>
      <c r="H90" s="30">
        <f>VLOOKUP(G90,LAI!$E$132:$F$282,2,FALSE)</f>
        <v>4.560192904415592</v>
      </c>
      <c r="I90" s="32">
        <f t="shared" si="25"/>
        <v>952.53272820903817</v>
      </c>
      <c r="J90" s="40">
        <f t="shared" si="26"/>
        <v>1</v>
      </c>
      <c r="K90" s="41"/>
      <c r="L90" s="40"/>
      <c r="M90" s="23">
        <v>87</v>
      </c>
      <c r="N90" s="30">
        <f>IF(M90&lt;=Calculator!$F$9,'Growth rate'!J89,0)</f>
        <v>17.575999999999972</v>
      </c>
      <c r="O90" s="30">
        <f t="shared" si="21"/>
        <v>10</v>
      </c>
      <c r="P90" s="31">
        <f t="shared" si="22"/>
        <v>21.5002</v>
      </c>
      <c r="Q90" s="31">
        <f t="shared" si="23"/>
        <v>16.308101483858582</v>
      </c>
      <c r="R90" s="31">
        <f t="shared" si="15"/>
        <v>1.3183754112200274</v>
      </c>
      <c r="S90" s="24">
        <f t="shared" si="24"/>
        <v>1.32</v>
      </c>
      <c r="T90" s="30">
        <f>VLOOKUP(S90,LAI!$E$132:$F$282,2,FALSE)</f>
        <v>4.560192904415592</v>
      </c>
      <c r="U90" s="32">
        <f t="shared" si="16"/>
        <v>952.53272820903817</v>
      </c>
      <c r="V90" s="35"/>
    </row>
    <row r="91" spans="1:22" x14ac:dyDescent="0.35">
      <c r="A91" s="23">
        <v>88</v>
      </c>
      <c r="B91" s="30">
        <f>IF(A91&lt;=Calculator!$B$9,'Growth rate'!B90,0)</f>
        <v>26.671999999999944</v>
      </c>
      <c r="C91" s="30">
        <f t="shared" si="17"/>
        <v>10</v>
      </c>
      <c r="D91" s="31">
        <f t="shared" si="18"/>
        <v>21.5002</v>
      </c>
      <c r="E91" s="31">
        <f t="shared" si="19"/>
        <v>16.308101483858582</v>
      </c>
      <c r="F91" s="31">
        <f t="shared" si="14"/>
        <v>1.3183754112200274</v>
      </c>
      <c r="G91" s="24">
        <f t="shared" si="20"/>
        <v>1.32</v>
      </c>
      <c r="H91" s="30">
        <f>VLOOKUP(G91,LAI!$E$132:$F$282,2,FALSE)</f>
        <v>4.560192904415592</v>
      </c>
      <c r="I91" s="32">
        <f t="shared" si="25"/>
        <v>952.53272820903817</v>
      </c>
      <c r="J91" s="40">
        <f t="shared" si="26"/>
        <v>1</v>
      </c>
      <c r="K91" s="41"/>
      <c r="L91" s="40"/>
      <c r="M91" s="23">
        <v>88</v>
      </c>
      <c r="N91" s="30">
        <f>IF(M91&lt;=Calculator!$F$9,'Growth rate'!J90,0)</f>
        <v>17.671999999999972</v>
      </c>
      <c r="O91" s="30">
        <f t="shared" si="21"/>
        <v>10</v>
      </c>
      <c r="P91" s="31">
        <f t="shared" si="22"/>
        <v>21.5002</v>
      </c>
      <c r="Q91" s="31">
        <f t="shared" si="23"/>
        <v>16.308101483858582</v>
      </c>
      <c r="R91" s="31">
        <f t="shared" si="15"/>
        <v>1.3183754112200274</v>
      </c>
      <c r="S91" s="24">
        <f t="shared" si="24"/>
        <v>1.32</v>
      </c>
      <c r="T91" s="30">
        <f>VLOOKUP(S91,LAI!$E$132:$F$282,2,FALSE)</f>
        <v>4.560192904415592</v>
      </c>
      <c r="U91" s="32">
        <f t="shared" si="16"/>
        <v>952.53272820903817</v>
      </c>
      <c r="V91" s="35"/>
    </row>
    <row r="92" spans="1:22" x14ac:dyDescent="0.35">
      <c r="A92" s="23">
        <v>89</v>
      </c>
      <c r="B92" s="30">
        <f>IF(A92&lt;=Calculator!$B$9,'Growth rate'!B91,0)</f>
        <v>26.759999999999945</v>
      </c>
      <c r="C92" s="30">
        <f t="shared" si="17"/>
        <v>10</v>
      </c>
      <c r="D92" s="31">
        <f t="shared" si="18"/>
        <v>21.5002</v>
      </c>
      <c r="E92" s="31">
        <f t="shared" si="19"/>
        <v>16.308101483858582</v>
      </c>
      <c r="F92" s="31">
        <f t="shared" si="14"/>
        <v>1.3183754112200274</v>
      </c>
      <c r="G92" s="24">
        <f t="shared" si="20"/>
        <v>1.32</v>
      </c>
      <c r="H92" s="30">
        <f>VLOOKUP(G92,LAI!$E$132:$F$282,2,FALSE)</f>
        <v>4.560192904415592</v>
      </c>
      <c r="I92" s="32">
        <f t="shared" si="25"/>
        <v>952.53272820903817</v>
      </c>
      <c r="J92" s="40">
        <f t="shared" si="26"/>
        <v>1</v>
      </c>
      <c r="K92" s="41"/>
      <c r="L92" s="40"/>
      <c r="M92" s="23">
        <v>89</v>
      </c>
      <c r="N92" s="30">
        <f>IF(M92&lt;=Calculator!$F$9,'Growth rate'!J91,0)</f>
        <v>17.759999999999973</v>
      </c>
      <c r="O92" s="30">
        <f t="shared" si="21"/>
        <v>10</v>
      </c>
      <c r="P92" s="31">
        <f t="shared" si="22"/>
        <v>21.5002</v>
      </c>
      <c r="Q92" s="31">
        <f t="shared" si="23"/>
        <v>16.308101483858582</v>
      </c>
      <c r="R92" s="31">
        <f t="shared" si="15"/>
        <v>1.3183754112200274</v>
      </c>
      <c r="S92" s="24">
        <f t="shared" si="24"/>
        <v>1.32</v>
      </c>
      <c r="T92" s="30">
        <f>VLOOKUP(S92,LAI!$E$132:$F$282,2,FALSE)</f>
        <v>4.560192904415592</v>
      </c>
      <c r="U92" s="32">
        <f t="shared" si="16"/>
        <v>952.53272820903817</v>
      </c>
      <c r="V92" s="35"/>
    </row>
    <row r="93" spans="1:22" x14ac:dyDescent="0.35">
      <c r="A93" s="23">
        <v>90</v>
      </c>
      <c r="B93" s="30">
        <f>IF(A93&lt;=Calculator!$B$9,'Growth rate'!B92,0)</f>
        <v>26.839999999999943</v>
      </c>
      <c r="C93" s="30">
        <f t="shared" si="17"/>
        <v>10</v>
      </c>
      <c r="D93" s="31">
        <f t="shared" si="18"/>
        <v>21.5002</v>
      </c>
      <c r="E93" s="31">
        <f t="shared" si="19"/>
        <v>16.308101483858582</v>
      </c>
      <c r="F93" s="31">
        <f t="shared" si="14"/>
        <v>1.3183754112200274</v>
      </c>
      <c r="G93" s="24">
        <f t="shared" si="20"/>
        <v>1.32</v>
      </c>
      <c r="H93" s="30">
        <f>VLOOKUP(G93,LAI!$E$132:$F$282,2,FALSE)</f>
        <v>4.560192904415592</v>
      </c>
      <c r="I93" s="32">
        <f t="shared" si="25"/>
        <v>952.53272820903817</v>
      </c>
      <c r="J93" s="40">
        <f t="shared" si="26"/>
        <v>1</v>
      </c>
      <c r="K93" s="41"/>
      <c r="L93" s="40"/>
      <c r="M93" s="23">
        <v>90</v>
      </c>
      <c r="N93" s="30">
        <f>IF(M93&lt;=Calculator!$F$9,'Growth rate'!J92,0)</f>
        <v>17.839999999999971</v>
      </c>
      <c r="O93" s="30">
        <f t="shared" si="21"/>
        <v>10</v>
      </c>
      <c r="P93" s="31">
        <f t="shared" si="22"/>
        <v>21.5002</v>
      </c>
      <c r="Q93" s="31">
        <f t="shared" si="23"/>
        <v>16.308101483858582</v>
      </c>
      <c r="R93" s="31">
        <f t="shared" si="15"/>
        <v>1.3183754112200274</v>
      </c>
      <c r="S93" s="24">
        <f t="shared" si="24"/>
        <v>1.32</v>
      </c>
      <c r="T93" s="30">
        <f>VLOOKUP(S93,LAI!$E$132:$F$282,2,FALSE)</f>
        <v>4.560192904415592</v>
      </c>
      <c r="U93" s="32">
        <f t="shared" si="16"/>
        <v>952.53272820903817</v>
      </c>
      <c r="V93" s="35"/>
    </row>
    <row r="94" spans="1:22" x14ac:dyDescent="0.35">
      <c r="A94" s="23">
        <v>91</v>
      </c>
      <c r="B94" s="30">
        <f>IF(A94&lt;=Calculator!$B$9,'Growth rate'!B93,0)</f>
        <v>26.911999999999942</v>
      </c>
      <c r="C94" s="30">
        <f t="shared" si="17"/>
        <v>10</v>
      </c>
      <c r="D94" s="31">
        <f t="shared" si="18"/>
        <v>21.5002</v>
      </c>
      <c r="E94" s="31">
        <f t="shared" si="19"/>
        <v>16.308101483858582</v>
      </c>
      <c r="F94" s="31">
        <f t="shared" si="14"/>
        <v>1.3183754112200274</v>
      </c>
      <c r="G94" s="24">
        <f t="shared" si="20"/>
        <v>1.32</v>
      </c>
      <c r="H94" s="30">
        <f>VLOOKUP(G94,LAI!$E$132:$F$282,2,FALSE)</f>
        <v>4.560192904415592</v>
      </c>
      <c r="I94" s="32">
        <f t="shared" si="25"/>
        <v>952.53272820903817</v>
      </c>
      <c r="J94" s="40">
        <f t="shared" si="26"/>
        <v>1</v>
      </c>
      <c r="K94" s="41"/>
      <c r="L94" s="40"/>
      <c r="M94" s="23">
        <v>91</v>
      </c>
      <c r="N94" s="30">
        <f>IF(M94&lt;=Calculator!$F$9,'Growth rate'!J93,0)</f>
        <v>17.911999999999971</v>
      </c>
      <c r="O94" s="30">
        <f t="shared" si="21"/>
        <v>10</v>
      </c>
      <c r="P94" s="31">
        <f t="shared" si="22"/>
        <v>21.5002</v>
      </c>
      <c r="Q94" s="31">
        <f t="shared" si="23"/>
        <v>16.308101483858582</v>
      </c>
      <c r="R94" s="31">
        <f t="shared" si="15"/>
        <v>1.3183754112200274</v>
      </c>
      <c r="S94" s="24">
        <f t="shared" si="24"/>
        <v>1.32</v>
      </c>
      <c r="T94" s="30">
        <f>VLOOKUP(S94,LAI!$E$132:$F$282,2,FALSE)</f>
        <v>4.560192904415592</v>
      </c>
      <c r="U94" s="32">
        <f t="shared" si="16"/>
        <v>952.53272820903817</v>
      </c>
      <c r="V94" s="35"/>
    </row>
    <row r="95" spans="1:22" x14ac:dyDescent="0.35">
      <c r="A95" s="23">
        <v>92</v>
      </c>
      <c r="B95" s="30">
        <f>IF(A95&lt;=Calculator!$B$9,'Growth rate'!B94,0)</f>
        <v>26.975999999999942</v>
      </c>
      <c r="C95" s="30">
        <f t="shared" si="17"/>
        <v>10</v>
      </c>
      <c r="D95" s="31">
        <f t="shared" si="18"/>
        <v>21.5002</v>
      </c>
      <c r="E95" s="31">
        <f t="shared" si="19"/>
        <v>16.308101483858582</v>
      </c>
      <c r="F95" s="31">
        <f t="shared" si="14"/>
        <v>1.3183754112200274</v>
      </c>
      <c r="G95" s="24">
        <f t="shared" si="20"/>
        <v>1.32</v>
      </c>
      <c r="H95" s="30">
        <f>VLOOKUP(G95,LAI!$E$132:$F$282,2,FALSE)</f>
        <v>4.560192904415592</v>
      </c>
      <c r="I95" s="32">
        <f t="shared" si="25"/>
        <v>952.53272820903817</v>
      </c>
      <c r="J95" s="40">
        <f t="shared" si="26"/>
        <v>1</v>
      </c>
      <c r="K95" s="41"/>
      <c r="L95" s="40"/>
      <c r="M95" s="23">
        <v>92</v>
      </c>
      <c r="N95" s="30">
        <f>IF(M95&lt;=Calculator!$F$9,'Growth rate'!J94,0)</f>
        <v>17.975999999999971</v>
      </c>
      <c r="O95" s="30">
        <f t="shared" si="21"/>
        <v>10</v>
      </c>
      <c r="P95" s="31">
        <f t="shared" si="22"/>
        <v>21.5002</v>
      </c>
      <c r="Q95" s="31">
        <f t="shared" si="23"/>
        <v>16.308101483858582</v>
      </c>
      <c r="R95" s="31">
        <f t="shared" si="15"/>
        <v>1.3183754112200274</v>
      </c>
      <c r="S95" s="24">
        <f t="shared" si="24"/>
        <v>1.32</v>
      </c>
      <c r="T95" s="30">
        <f>VLOOKUP(S95,LAI!$E$132:$F$282,2,FALSE)</f>
        <v>4.560192904415592</v>
      </c>
      <c r="U95" s="32">
        <f t="shared" si="16"/>
        <v>952.53272820903817</v>
      </c>
      <c r="V95" s="35"/>
    </row>
    <row r="96" spans="1:22" x14ac:dyDescent="0.35">
      <c r="A96" s="23">
        <v>93</v>
      </c>
      <c r="B96" s="30">
        <f>IF(A96&lt;=Calculator!$B$9,'Growth rate'!B95,0)</f>
        <v>27.031999999999943</v>
      </c>
      <c r="C96" s="30">
        <f t="shared" si="17"/>
        <v>10</v>
      </c>
      <c r="D96" s="31">
        <f t="shared" si="18"/>
        <v>21.5002</v>
      </c>
      <c r="E96" s="31">
        <f t="shared" si="19"/>
        <v>16.308101483858582</v>
      </c>
      <c r="F96" s="31">
        <f t="shared" si="14"/>
        <v>1.3183754112200274</v>
      </c>
      <c r="G96" s="24">
        <f t="shared" si="20"/>
        <v>1.32</v>
      </c>
      <c r="H96" s="30">
        <f>VLOOKUP(G96,LAI!$E$132:$F$282,2,FALSE)</f>
        <v>4.560192904415592</v>
      </c>
      <c r="I96" s="32">
        <f t="shared" si="25"/>
        <v>952.53272820903817</v>
      </c>
      <c r="J96" s="40">
        <f t="shared" si="26"/>
        <v>1</v>
      </c>
      <c r="K96" s="41"/>
      <c r="L96" s="40"/>
      <c r="M96" s="23">
        <v>93</v>
      </c>
      <c r="N96" s="30">
        <f>IF(M96&lt;=Calculator!$F$9,'Growth rate'!J95,0)</f>
        <v>18.031999999999972</v>
      </c>
      <c r="O96" s="30">
        <f t="shared" si="21"/>
        <v>10</v>
      </c>
      <c r="P96" s="31">
        <f t="shared" si="22"/>
        <v>21.5002</v>
      </c>
      <c r="Q96" s="31">
        <f t="shared" si="23"/>
        <v>16.308101483858582</v>
      </c>
      <c r="R96" s="31">
        <f t="shared" si="15"/>
        <v>1.3183754112200274</v>
      </c>
      <c r="S96" s="24">
        <f t="shared" si="24"/>
        <v>1.32</v>
      </c>
      <c r="T96" s="30">
        <f>VLOOKUP(S96,LAI!$E$132:$F$282,2,FALSE)</f>
        <v>4.560192904415592</v>
      </c>
      <c r="U96" s="32">
        <f t="shared" si="16"/>
        <v>952.53272820903817</v>
      </c>
      <c r="V96" s="35"/>
    </row>
    <row r="97" spans="1:22" x14ac:dyDescent="0.35">
      <c r="A97" s="23">
        <v>94</v>
      </c>
      <c r="B97" s="30">
        <f>IF(A97&lt;=Calculator!$B$9,'Growth rate'!B96,0)</f>
        <v>27.079999999999941</v>
      </c>
      <c r="C97" s="30">
        <f t="shared" si="17"/>
        <v>10</v>
      </c>
      <c r="D97" s="31">
        <f t="shared" si="18"/>
        <v>21.5002</v>
      </c>
      <c r="E97" s="31">
        <f t="shared" si="19"/>
        <v>16.308101483858582</v>
      </c>
      <c r="F97" s="31">
        <f t="shared" si="14"/>
        <v>1.3183754112200274</v>
      </c>
      <c r="G97" s="24">
        <f t="shared" si="20"/>
        <v>1.32</v>
      </c>
      <c r="H97" s="30">
        <f>VLOOKUP(G97,LAI!$E$132:$F$282,2,FALSE)</f>
        <v>4.560192904415592</v>
      </c>
      <c r="I97" s="32">
        <f t="shared" si="25"/>
        <v>952.53272820903817</v>
      </c>
      <c r="J97" s="40">
        <f t="shared" si="26"/>
        <v>1</v>
      </c>
      <c r="K97" s="41"/>
      <c r="L97" s="40"/>
      <c r="M97" s="23">
        <v>94</v>
      </c>
      <c r="N97" s="30">
        <f>IF(M97&lt;=Calculator!$F$9,'Growth rate'!J96,0)</f>
        <v>18.07999999999997</v>
      </c>
      <c r="O97" s="30">
        <f t="shared" si="21"/>
        <v>10</v>
      </c>
      <c r="P97" s="31">
        <f t="shared" si="22"/>
        <v>21.5002</v>
      </c>
      <c r="Q97" s="31">
        <f t="shared" si="23"/>
        <v>16.308101483858582</v>
      </c>
      <c r="R97" s="31">
        <f t="shared" si="15"/>
        <v>1.3183754112200274</v>
      </c>
      <c r="S97" s="24">
        <f t="shared" si="24"/>
        <v>1.32</v>
      </c>
      <c r="T97" s="30">
        <f>VLOOKUP(S97,LAI!$E$132:$F$282,2,FALSE)</f>
        <v>4.560192904415592</v>
      </c>
      <c r="U97" s="32">
        <f t="shared" si="16"/>
        <v>952.53272820903817</v>
      </c>
      <c r="V97" s="35"/>
    </row>
    <row r="98" spans="1:22" x14ac:dyDescent="0.35">
      <c r="A98" s="23">
        <v>95</v>
      </c>
      <c r="B98" s="30">
        <f>IF(A98&lt;=Calculator!$B$9,'Growth rate'!B97,0)</f>
        <v>27.119999999999941</v>
      </c>
      <c r="C98" s="30">
        <f t="shared" si="17"/>
        <v>10</v>
      </c>
      <c r="D98" s="31">
        <f t="shared" si="18"/>
        <v>21.5002</v>
      </c>
      <c r="E98" s="31">
        <f t="shared" si="19"/>
        <v>16.308101483858582</v>
      </c>
      <c r="F98" s="31">
        <f t="shared" si="14"/>
        <v>1.3183754112200274</v>
      </c>
      <c r="G98" s="24">
        <f t="shared" si="20"/>
        <v>1.32</v>
      </c>
      <c r="H98" s="30">
        <f>VLOOKUP(G98,LAI!$E$132:$F$282,2,FALSE)</f>
        <v>4.560192904415592</v>
      </c>
      <c r="I98" s="32">
        <f t="shared" si="25"/>
        <v>952.53272820903817</v>
      </c>
      <c r="J98" s="40">
        <f t="shared" si="26"/>
        <v>1</v>
      </c>
      <c r="K98" s="41"/>
      <c r="L98" s="40"/>
      <c r="M98" s="23">
        <v>95</v>
      </c>
      <c r="N98" s="30">
        <f>IF(M98&lt;=Calculator!$F$9,'Growth rate'!J97,0)</f>
        <v>18.119999999999969</v>
      </c>
      <c r="O98" s="30">
        <f t="shared" si="21"/>
        <v>10</v>
      </c>
      <c r="P98" s="31">
        <f t="shared" si="22"/>
        <v>21.5002</v>
      </c>
      <c r="Q98" s="31">
        <f t="shared" si="23"/>
        <v>16.308101483858582</v>
      </c>
      <c r="R98" s="31">
        <f t="shared" si="15"/>
        <v>1.3183754112200274</v>
      </c>
      <c r="S98" s="24">
        <f t="shared" si="24"/>
        <v>1.32</v>
      </c>
      <c r="T98" s="30">
        <f>VLOOKUP(S98,LAI!$E$132:$F$282,2,FALSE)</f>
        <v>4.560192904415592</v>
      </c>
      <c r="U98" s="32">
        <f t="shared" si="16"/>
        <v>952.53272820903817</v>
      </c>
      <c r="V98" s="35"/>
    </row>
    <row r="99" spans="1:22" x14ac:dyDescent="0.35">
      <c r="A99" s="23">
        <v>96</v>
      </c>
      <c r="B99" s="30">
        <f>IF(A99&lt;=Calculator!$B$9,'Growth rate'!B98,0)</f>
        <v>27.151999999999941</v>
      </c>
      <c r="C99" s="30">
        <f t="shared" si="17"/>
        <v>10</v>
      </c>
      <c r="D99" s="31">
        <f t="shared" si="18"/>
        <v>21.5002</v>
      </c>
      <c r="E99" s="31">
        <f t="shared" si="19"/>
        <v>16.308101483858582</v>
      </c>
      <c r="F99" s="31">
        <f t="shared" si="14"/>
        <v>1.3183754112200274</v>
      </c>
      <c r="G99" s="24">
        <f t="shared" si="20"/>
        <v>1.32</v>
      </c>
      <c r="H99" s="30">
        <f>VLOOKUP(G99,LAI!$E$132:$F$282,2,FALSE)</f>
        <v>4.560192904415592</v>
      </c>
      <c r="I99" s="32">
        <f t="shared" si="25"/>
        <v>952.53272820903817</v>
      </c>
      <c r="J99" s="40">
        <f t="shared" si="26"/>
        <v>1</v>
      </c>
      <c r="K99" s="41"/>
      <c r="L99" s="40"/>
      <c r="M99" s="23">
        <v>96</v>
      </c>
      <c r="N99" s="30">
        <f>IF(M99&lt;=Calculator!$F$9,'Growth rate'!J98,0)</f>
        <v>18.151999999999969</v>
      </c>
      <c r="O99" s="30">
        <f t="shared" si="21"/>
        <v>10</v>
      </c>
      <c r="P99" s="31">
        <f t="shared" si="22"/>
        <v>21.5002</v>
      </c>
      <c r="Q99" s="31">
        <f t="shared" si="23"/>
        <v>16.308101483858582</v>
      </c>
      <c r="R99" s="31">
        <f t="shared" si="15"/>
        <v>1.3183754112200274</v>
      </c>
      <c r="S99" s="24">
        <f t="shared" si="24"/>
        <v>1.32</v>
      </c>
      <c r="T99" s="30">
        <f>VLOOKUP(S99,LAI!$E$132:$F$282,2,FALSE)</f>
        <v>4.560192904415592</v>
      </c>
      <c r="U99" s="32">
        <f t="shared" si="16"/>
        <v>952.53272820903817</v>
      </c>
      <c r="V99" s="35"/>
    </row>
    <row r="100" spans="1:22" x14ac:dyDescent="0.35">
      <c r="A100" s="23">
        <v>97</v>
      </c>
      <c r="B100" s="30">
        <f>IF(A100&lt;=Calculator!$B$9,'Growth rate'!B99,0)</f>
        <v>27.175999999999942</v>
      </c>
      <c r="C100" s="30">
        <f t="shared" si="17"/>
        <v>10</v>
      </c>
      <c r="D100" s="31">
        <f t="shared" si="18"/>
        <v>21.5002</v>
      </c>
      <c r="E100" s="31">
        <f t="shared" si="19"/>
        <v>16.308101483858582</v>
      </c>
      <c r="F100" s="31">
        <f t="shared" si="14"/>
        <v>1.3183754112200274</v>
      </c>
      <c r="G100" s="24">
        <f t="shared" si="20"/>
        <v>1.32</v>
      </c>
      <c r="H100" s="30">
        <f>VLOOKUP(G100,LAI!$E$132:$F$282,2,FALSE)</f>
        <v>4.560192904415592</v>
      </c>
      <c r="I100" s="32">
        <f t="shared" si="25"/>
        <v>952.53272820903817</v>
      </c>
      <c r="J100" s="40">
        <f t="shared" si="26"/>
        <v>1</v>
      </c>
      <c r="K100" s="41"/>
      <c r="L100" s="40"/>
      <c r="M100" s="23">
        <v>97</v>
      </c>
      <c r="N100" s="30">
        <f>IF(M100&lt;=Calculator!$F$9,'Growth rate'!J99,0)</f>
        <v>18.17599999999997</v>
      </c>
      <c r="O100" s="30">
        <f t="shared" si="21"/>
        <v>10</v>
      </c>
      <c r="P100" s="31">
        <f t="shared" si="22"/>
        <v>21.5002</v>
      </c>
      <c r="Q100" s="31">
        <f t="shared" si="23"/>
        <v>16.308101483858582</v>
      </c>
      <c r="R100" s="31">
        <f t="shared" si="15"/>
        <v>1.3183754112200274</v>
      </c>
      <c r="S100" s="24">
        <f t="shared" si="24"/>
        <v>1.32</v>
      </c>
      <c r="T100" s="30">
        <f>VLOOKUP(S100,LAI!$E$132:$F$282,2,FALSE)</f>
        <v>4.560192904415592</v>
      </c>
      <c r="U100" s="32">
        <f t="shared" si="16"/>
        <v>952.53272820903817</v>
      </c>
      <c r="V100" s="35"/>
    </row>
    <row r="101" spans="1:22" x14ac:dyDescent="0.35">
      <c r="A101" s="23">
        <v>98</v>
      </c>
      <c r="B101" s="30">
        <f>IF(A101&lt;=Calculator!$B$9,'Growth rate'!B100,0)</f>
        <v>27.191999999999943</v>
      </c>
      <c r="C101" s="30">
        <f t="shared" si="17"/>
        <v>10</v>
      </c>
      <c r="D101" s="31">
        <f t="shared" si="18"/>
        <v>21.5002</v>
      </c>
      <c r="E101" s="31">
        <f t="shared" si="19"/>
        <v>16.308101483858582</v>
      </c>
      <c r="F101" s="31">
        <f t="shared" si="14"/>
        <v>1.3183754112200274</v>
      </c>
      <c r="G101" s="24">
        <f t="shared" si="20"/>
        <v>1.32</v>
      </c>
      <c r="H101" s="30">
        <f>VLOOKUP(G101,LAI!$E$132:$F$282,2,FALSE)</f>
        <v>4.560192904415592</v>
      </c>
      <c r="I101" s="32">
        <f t="shared" si="25"/>
        <v>952.53272820903817</v>
      </c>
      <c r="J101" s="40">
        <f t="shared" si="26"/>
        <v>1</v>
      </c>
      <c r="K101" s="41"/>
      <c r="L101" s="40"/>
      <c r="M101" s="23">
        <v>98</v>
      </c>
      <c r="N101" s="30">
        <f>IF(M101&lt;=Calculator!$F$9,'Growth rate'!J100,0)</f>
        <v>18.191999999999972</v>
      </c>
      <c r="O101" s="30">
        <f t="shared" si="21"/>
        <v>10</v>
      </c>
      <c r="P101" s="31">
        <f t="shared" si="22"/>
        <v>21.5002</v>
      </c>
      <c r="Q101" s="31">
        <f t="shared" si="23"/>
        <v>16.308101483858582</v>
      </c>
      <c r="R101" s="31">
        <f t="shared" si="15"/>
        <v>1.3183754112200274</v>
      </c>
      <c r="S101" s="24">
        <f t="shared" si="24"/>
        <v>1.32</v>
      </c>
      <c r="T101" s="30">
        <f>VLOOKUP(S101,LAI!$E$132:$F$282,2,FALSE)</f>
        <v>4.560192904415592</v>
      </c>
      <c r="U101" s="32">
        <f t="shared" si="16"/>
        <v>952.53272820903817</v>
      </c>
      <c r="V101" s="35"/>
    </row>
    <row r="102" spans="1:22" x14ac:dyDescent="0.35">
      <c r="A102" s="23">
        <v>99</v>
      </c>
      <c r="B102" s="30">
        <f>IF(A102&lt;=Calculator!$B$9,'Growth rate'!B101,0)</f>
        <v>27.199999999999942</v>
      </c>
      <c r="C102" s="30">
        <f t="shared" si="17"/>
        <v>10</v>
      </c>
      <c r="D102" s="31">
        <f t="shared" si="18"/>
        <v>21.5002</v>
      </c>
      <c r="E102" s="31">
        <f t="shared" si="19"/>
        <v>16.308101483858582</v>
      </c>
      <c r="F102" s="31">
        <f t="shared" si="14"/>
        <v>1.3183754112200274</v>
      </c>
      <c r="G102" s="24">
        <f t="shared" si="20"/>
        <v>1.32</v>
      </c>
      <c r="H102" s="30">
        <f>VLOOKUP(G102,LAI!$E$132:$F$282,2,FALSE)</f>
        <v>4.560192904415592</v>
      </c>
      <c r="I102" s="32">
        <f t="shared" si="25"/>
        <v>952.53272820903817</v>
      </c>
      <c r="J102" s="40">
        <f t="shared" si="26"/>
        <v>1</v>
      </c>
      <c r="K102" s="41"/>
      <c r="L102" s="40"/>
      <c r="M102" s="23">
        <v>99</v>
      </c>
      <c r="N102" s="30">
        <f>IF(M102&lt;=Calculator!$F$9,'Growth rate'!J101,0)</f>
        <v>18.199999999999971</v>
      </c>
      <c r="O102" s="30">
        <f t="shared" si="21"/>
        <v>10</v>
      </c>
      <c r="P102" s="31">
        <f t="shared" si="22"/>
        <v>21.5002</v>
      </c>
      <c r="Q102" s="31">
        <f t="shared" si="23"/>
        <v>16.308101483858582</v>
      </c>
      <c r="R102" s="31">
        <f t="shared" si="15"/>
        <v>1.3183754112200274</v>
      </c>
      <c r="S102" s="24">
        <f t="shared" si="24"/>
        <v>1.32</v>
      </c>
      <c r="T102" s="30">
        <f>VLOOKUP(S102,LAI!$E$132:$F$282,2,FALSE)</f>
        <v>4.560192904415592</v>
      </c>
      <c r="U102" s="32">
        <f t="shared" si="16"/>
        <v>952.53272820903817</v>
      </c>
      <c r="V102" s="35"/>
    </row>
    <row r="103" spans="1:22" x14ac:dyDescent="0.35">
      <c r="A103" s="23">
        <v>100</v>
      </c>
      <c r="B103" s="30">
        <f>IF(A103&lt;=Calculator!$B$9,'Growth rate'!B102,0)</f>
        <v>27.199999999999942</v>
      </c>
      <c r="C103" s="30">
        <f t="shared" si="17"/>
        <v>10</v>
      </c>
      <c r="D103" s="31">
        <f t="shared" si="18"/>
        <v>21.5002</v>
      </c>
      <c r="E103" s="31">
        <f t="shared" si="19"/>
        <v>16.308101483858582</v>
      </c>
      <c r="F103" s="31">
        <f t="shared" si="14"/>
        <v>1.3183754112200274</v>
      </c>
      <c r="G103" s="24">
        <f t="shared" si="20"/>
        <v>1.32</v>
      </c>
      <c r="H103" s="30">
        <f>VLOOKUP(G103,LAI!$E$132:$F$282,2,FALSE)</f>
        <v>4.560192904415592</v>
      </c>
      <c r="I103" s="32">
        <f t="shared" si="25"/>
        <v>952.53272820903817</v>
      </c>
      <c r="J103" s="40">
        <f t="shared" si="26"/>
        <v>1</v>
      </c>
      <c r="K103" s="41"/>
      <c r="L103" s="40"/>
      <c r="M103" s="23">
        <v>100</v>
      </c>
      <c r="N103" s="30">
        <f>IF(M103&lt;=Calculator!$F$9,'Growth rate'!J102,0)</f>
        <v>18.199999999999971</v>
      </c>
      <c r="O103" s="30">
        <f t="shared" si="21"/>
        <v>10</v>
      </c>
      <c r="P103" s="31">
        <f t="shared" si="22"/>
        <v>21.5002</v>
      </c>
      <c r="Q103" s="31">
        <f t="shared" si="23"/>
        <v>16.308101483858582</v>
      </c>
      <c r="R103" s="31">
        <f t="shared" si="15"/>
        <v>1.3183754112200274</v>
      </c>
      <c r="S103" s="24">
        <f t="shared" si="24"/>
        <v>1.32</v>
      </c>
      <c r="T103" s="30">
        <f>VLOOKUP(S103,LAI!$E$132:$F$282,2,FALSE)</f>
        <v>4.560192904415592</v>
      </c>
      <c r="U103" s="32">
        <f t="shared" si="16"/>
        <v>952.53272820903817</v>
      </c>
      <c r="V103" s="35"/>
    </row>
    <row r="104" spans="1:22" x14ac:dyDescent="0.35">
      <c r="A104" s="23">
        <f t="shared" ref="A104:A167" si="27">A103+1</f>
        <v>101</v>
      </c>
      <c r="B104" s="30">
        <f>IF(A104&lt;=Calculator!$B$9,'Growth rate'!B103,0)</f>
        <v>0</v>
      </c>
      <c r="C104" s="30">
        <f t="shared" si="17"/>
        <v>0</v>
      </c>
      <c r="D104" s="31">
        <f t="shared" si="18"/>
        <v>0</v>
      </c>
      <c r="E104" s="31">
        <f t="shared" si="19"/>
        <v>0</v>
      </c>
      <c r="F104" s="31">
        <f t="shared" si="14"/>
        <v>0</v>
      </c>
      <c r="G104" s="24">
        <f t="shared" si="20"/>
        <v>0.5</v>
      </c>
      <c r="H104" s="30">
        <f>VLOOKUP(G104,LAI!$E$132:$F$282,2,FALSE)</f>
        <v>2.6069733117608935</v>
      </c>
      <c r="I104" s="32">
        <f t="shared" si="25"/>
        <v>0</v>
      </c>
      <c r="J104" s="40" t="str">
        <f t="shared" si="26"/>
        <v/>
      </c>
      <c r="K104" s="41"/>
      <c r="L104" s="40"/>
      <c r="M104" s="23">
        <v>101</v>
      </c>
      <c r="N104" s="30">
        <f>IF(M104&lt;=Calculator!$F$9,'Growth rate'!J103,0)</f>
        <v>0</v>
      </c>
      <c r="O104" s="30">
        <f t="shared" si="21"/>
        <v>0</v>
      </c>
      <c r="P104" s="31">
        <f t="shared" si="22"/>
        <v>0</v>
      </c>
      <c r="Q104" s="31">
        <f t="shared" si="23"/>
        <v>0</v>
      </c>
      <c r="R104" s="31">
        <f t="shared" si="15"/>
        <v>0</v>
      </c>
      <c r="S104" s="24">
        <f t="shared" si="24"/>
        <v>0.5</v>
      </c>
      <c r="T104" s="30">
        <f>VLOOKUP(S104,LAI!$E$132:$F$282,2,FALSE)</f>
        <v>2.6069733117608935</v>
      </c>
      <c r="U104" s="32">
        <f t="shared" si="16"/>
        <v>0</v>
      </c>
      <c r="V104" s="35"/>
    </row>
    <row r="105" spans="1:22" x14ac:dyDescent="0.35">
      <c r="A105" s="23">
        <f t="shared" si="27"/>
        <v>102</v>
      </c>
      <c r="B105" s="30">
        <f>IF(A105&lt;=Calculator!$B$9,'Growth rate'!B104,0)</f>
        <v>0</v>
      </c>
      <c r="C105" s="30">
        <f t="shared" si="17"/>
        <v>0</v>
      </c>
      <c r="D105" s="31">
        <f t="shared" si="18"/>
        <v>0</v>
      </c>
      <c r="E105" s="31">
        <f t="shared" si="19"/>
        <v>0</v>
      </c>
      <c r="F105" s="31">
        <f t="shared" si="14"/>
        <v>0</v>
      </c>
      <c r="G105" s="24">
        <f t="shared" si="20"/>
        <v>0.5</v>
      </c>
      <c r="H105" s="30">
        <f>VLOOKUP(G105,LAI!$E$132:$F$282,2,FALSE)</f>
        <v>2.6069733117608935</v>
      </c>
      <c r="I105" s="32">
        <f t="shared" si="25"/>
        <v>0</v>
      </c>
      <c r="J105" s="40">
        <f t="shared" si="26"/>
        <v>1</v>
      </c>
      <c r="K105" s="41"/>
      <c r="L105" s="40"/>
      <c r="M105" s="23">
        <v>102</v>
      </c>
      <c r="N105" s="30">
        <f>IF(M105&lt;=Calculator!$F$9,'Growth rate'!J104,0)</f>
        <v>0</v>
      </c>
      <c r="O105" s="30">
        <f t="shared" si="21"/>
        <v>0</v>
      </c>
      <c r="P105" s="31">
        <f t="shared" si="22"/>
        <v>0</v>
      </c>
      <c r="Q105" s="31">
        <f t="shared" si="23"/>
        <v>0</v>
      </c>
      <c r="R105" s="31">
        <f t="shared" si="15"/>
        <v>0</v>
      </c>
      <c r="S105" s="24">
        <f t="shared" si="24"/>
        <v>0.5</v>
      </c>
      <c r="T105" s="30">
        <f>VLOOKUP(S105,LAI!$E$132:$F$282,2,FALSE)</f>
        <v>2.6069733117608935</v>
      </c>
      <c r="U105" s="32">
        <f t="shared" si="16"/>
        <v>0</v>
      </c>
      <c r="V105" s="35"/>
    </row>
    <row r="106" spans="1:22" x14ac:dyDescent="0.35">
      <c r="A106" s="23">
        <f t="shared" si="27"/>
        <v>103</v>
      </c>
      <c r="B106" s="30">
        <f>IF(A106&lt;=Calculator!$B$9,'Growth rate'!B105,0)</f>
        <v>0</v>
      </c>
      <c r="C106" s="30">
        <f t="shared" si="17"/>
        <v>0</v>
      </c>
      <c r="D106" s="31">
        <f t="shared" si="18"/>
        <v>0</v>
      </c>
      <c r="E106" s="31">
        <f t="shared" si="19"/>
        <v>0</v>
      </c>
      <c r="F106" s="31">
        <f t="shared" si="14"/>
        <v>0</v>
      </c>
      <c r="G106" s="24">
        <f t="shared" si="20"/>
        <v>0.5</v>
      </c>
      <c r="H106" s="30">
        <f>VLOOKUP(G106,LAI!$E$132:$F$282,2,FALSE)</f>
        <v>2.6069733117608935</v>
      </c>
      <c r="I106" s="32">
        <f t="shared" si="25"/>
        <v>0</v>
      </c>
      <c r="J106" s="40">
        <f t="shared" si="26"/>
        <v>1</v>
      </c>
      <c r="K106" s="41"/>
      <c r="L106" s="40"/>
      <c r="M106" s="23">
        <v>103</v>
      </c>
      <c r="N106" s="30">
        <f>IF(M106&lt;=Calculator!$F$9,'Growth rate'!J105,0)</f>
        <v>0</v>
      </c>
      <c r="O106" s="30">
        <f t="shared" si="21"/>
        <v>0</v>
      </c>
      <c r="P106" s="31">
        <f t="shared" si="22"/>
        <v>0</v>
      </c>
      <c r="Q106" s="31">
        <f t="shared" si="23"/>
        <v>0</v>
      </c>
      <c r="R106" s="31">
        <f t="shared" si="15"/>
        <v>0</v>
      </c>
      <c r="S106" s="24">
        <f t="shared" si="24"/>
        <v>0.5</v>
      </c>
      <c r="T106" s="30">
        <f>VLOOKUP(S106,LAI!$E$132:$F$282,2,FALSE)</f>
        <v>2.6069733117608935</v>
      </c>
      <c r="U106" s="32">
        <f t="shared" si="16"/>
        <v>0</v>
      </c>
      <c r="V106" s="35"/>
    </row>
    <row r="107" spans="1:22" x14ac:dyDescent="0.35">
      <c r="A107" s="23">
        <f t="shared" si="27"/>
        <v>104</v>
      </c>
      <c r="B107" s="30">
        <f>IF(A107&lt;=Calculator!$B$9,'Growth rate'!B106,0)</f>
        <v>0</v>
      </c>
      <c r="C107" s="30">
        <f t="shared" si="17"/>
        <v>0</v>
      </c>
      <c r="D107" s="31">
        <f t="shared" si="18"/>
        <v>0</v>
      </c>
      <c r="E107" s="31">
        <f t="shared" si="19"/>
        <v>0</v>
      </c>
      <c r="F107" s="31">
        <f t="shared" si="14"/>
        <v>0</v>
      </c>
      <c r="G107" s="24">
        <f t="shared" si="20"/>
        <v>0.5</v>
      </c>
      <c r="H107" s="30">
        <f>VLOOKUP(G107,LAI!$E$132:$F$282,2,FALSE)</f>
        <v>2.6069733117608935</v>
      </c>
      <c r="I107" s="32">
        <f t="shared" si="25"/>
        <v>0</v>
      </c>
      <c r="J107" s="40">
        <f t="shared" si="26"/>
        <v>1</v>
      </c>
      <c r="K107" s="41"/>
      <c r="L107" s="40"/>
      <c r="M107" s="23">
        <v>104</v>
      </c>
      <c r="N107" s="30">
        <f>IF(M107&lt;=Calculator!$F$9,'Growth rate'!J106,0)</f>
        <v>0</v>
      </c>
      <c r="O107" s="30">
        <f t="shared" si="21"/>
        <v>0</v>
      </c>
      <c r="P107" s="31">
        <f t="shared" si="22"/>
        <v>0</v>
      </c>
      <c r="Q107" s="31">
        <f t="shared" si="23"/>
        <v>0</v>
      </c>
      <c r="R107" s="31">
        <f t="shared" si="15"/>
        <v>0</v>
      </c>
      <c r="S107" s="24">
        <f t="shared" si="24"/>
        <v>0.5</v>
      </c>
      <c r="T107" s="30">
        <f>VLOOKUP(S107,LAI!$E$132:$F$282,2,FALSE)</f>
        <v>2.6069733117608935</v>
      </c>
      <c r="U107" s="32">
        <f t="shared" si="16"/>
        <v>0</v>
      </c>
      <c r="V107" s="35"/>
    </row>
    <row r="108" spans="1:22" x14ac:dyDescent="0.35">
      <c r="A108" s="23">
        <f t="shared" si="27"/>
        <v>105</v>
      </c>
      <c r="B108" s="30">
        <f>IF(A108&lt;=Calculator!$B$9,'Growth rate'!B107,0)</f>
        <v>0</v>
      </c>
      <c r="C108" s="30">
        <f t="shared" si="17"/>
        <v>0</v>
      </c>
      <c r="D108" s="31">
        <f t="shared" si="18"/>
        <v>0</v>
      </c>
      <c r="E108" s="31">
        <f t="shared" si="19"/>
        <v>0</v>
      </c>
      <c r="F108" s="31">
        <f t="shared" si="14"/>
        <v>0</v>
      </c>
      <c r="G108" s="24">
        <f t="shared" si="20"/>
        <v>0.5</v>
      </c>
      <c r="H108" s="30">
        <f>VLOOKUP(G108,LAI!$E$132:$F$282,2,FALSE)</f>
        <v>2.6069733117608935</v>
      </c>
      <c r="I108" s="32">
        <f t="shared" si="25"/>
        <v>0</v>
      </c>
      <c r="J108" s="40">
        <f t="shared" si="26"/>
        <v>1</v>
      </c>
      <c r="K108" s="41"/>
      <c r="L108" s="40"/>
      <c r="M108" s="23">
        <v>105</v>
      </c>
      <c r="N108" s="30">
        <f>IF(M108&lt;=Calculator!$F$9,'Growth rate'!J107,0)</f>
        <v>0</v>
      </c>
      <c r="O108" s="30">
        <f t="shared" si="21"/>
        <v>0</v>
      </c>
      <c r="P108" s="31">
        <f t="shared" si="22"/>
        <v>0</v>
      </c>
      <c r="Q108" s="31">
        <f t="shared" si="23"/>
        <v>0</v>
      </c>
      <c r="R108" s="31">
        <f t="shared" si="15"/>
        <v>0</v>
      </c>
      <c r="S108" s="24">
        <f t="shared" si="24"/>
        <v>0.5</v>
      </c>
      <c r="T108" s="30">
        <f>VLOOKUP(S108,LAI!$E$132:$F$282,2,FALSE)</f>
        <v>2.6069733117608935</v>
      </c>
      <c r="U108" s="32">
        <f t="shared" si="16"/>
        <v>0</v>
      </c>
      <c r="V108" s="35"/>
    </row>
    <row r="109" spans="1:22" x14ac:dyDescent="0.35">
      <c r="A109" s="23">
        <f t="shared" si="27"/>
        <v>106</v>
      </c>
      <c r="B109" s="30">
        <f>IF(A109&lt;=Calculator!$B$9,'Growth rate'!B108,0)</f>
        <v>0</v>
      </c>
      <c r="C109" s="30">
        <f t="shared" si="17"/>
        <v>0</v>
      </c>
      <c r="D109" s="31">
        <f t="shared" si="18"/>
        <v>0</v>
      </c>
      <c r="E109" s="31">
        <f t="shared" si="19"/>
        <v>0</v>
      </c>
      <c r="F109" s="31">
        <f t="shared" si="14"/>
        <v>0</v>
      </c>
      <c r="G109" s="24">
        <f t="shared" si="20"/>
        <v>0.5</v>
      </c>
      <c r="H109" s="30">
        <f>VLOOKUP(G109,LAI!$E$132:$F$282,2,FALSE)</f>
        <v>2.6069733117608935</v>
      </c>
      <c r="I109" s="32">
        <f t="shared" si="25"/>
        <v>0</v>
      </c>
      <c r="J109" s="40">
        <f t="shared" si="26"/>
        <v>1</v>
      </c>
      <c r="K109" s="41"/>
      <c r="L109" s="40"/>
      <c r="M109" s="23">
        <v>106</v>
      </c>
      <c r="N109" s="30">
        <f>IF(M109&lt;=Calculator!$F$9,'Growth rate'!J108,0)</f>
        <v>0</v>
      </c>
      <c r="O109" s="30">
        <f t="shared" si="21"/>
        <v>0</v>
      </c>
      <c r="P109" s="31">
        <f t="shared" si="22"/>
        <v>0</v>
      </c>
      <c r="Q109" s="31">
        <f t="shared" si="23"/>
        <v>0</v>
      </c>
      <c r="R109" s="31">
        <f t="shared" si="15"/>
        <v>0</v>
      </c>
      <c r="S109" s="24">
        <f t="shared" si="24"/>
        <v>0.5</v>
      </c>
      <c r="T109" s="30">
        <f>VLOOKUP(S109,LAI!$E$132:$F$282,2,FALSE)</f>
        <v>2.6069733117608935</v>
      </c>
      <c r="U109" s="32">
        <f t="shared" si="16"/>
        <v>0</v>
      </c>
      <c r="V109" s="35"/>
    </row>
    <row r="110" spans="1:22" x14ac:dyDescent="0.35">
      <c r="A110" s="23">
        <f t="shared" si="27"/>
        <v>107</v>
      </c>
      <c r="B110" s="30">
        <f>IF(A110&lt;=Calculator!$B$9,'Growth rate'!B109,0)</f>
        <v>0</v>
      </c>
      <c r="C110" s="30">
        <f t="shared" si="17"/>
        <v>0</v>
      </c>
      <c r="D110" s="31">
        <f t="shared" si="18"/>
        <v>0</v>
      </c>
      <c r="E110" s="31">
        <f t="shared" si="19"/>
        <v>0</v>
      </c>
      <c r="F110" s="31">
        <f t="shared" si="14"/>
        <v>0</v>
      </c>
      <c r="G110" s="24">
        <f t="shared" si="20"/>
        <v>0.5</v>
      </c>
      <c r="H110" s="30">
        <f>VLOOKUP(G110,LAI!$E$132:$F$282,2,FALSE)</f>
        <v>2.6069733117608935</v>
      </c>
      <c r="I110" s="32">
        <f t="shared" si="25"/>
        <v>0</v>
      </c>
      <c r="J110" s="40">
        <f t="shared" si="26"/>
        <v>1</v>
      </c>
      <c r="K110" s="41"/>
      <c r="L110" s="40"/>
      <c r="M110" s="23">
        <v>107</v>
      </c>
      <c r="N110" s="30">
        <f>IF(M110&lt;=Calculator!$F$9,'Growth rate'!J109,0)</f>
        <v>0</v>
      </c>
      <c r="O110" s="30">
        <f t="shared" si="21"/>
        <v>0</v>
      </c>
      <c r="P110" s="31">
        <f t="shared" si="22"/>
        <v>0</v>
      </c>
      <c r="Q110" s="31">
        <f t="shared" si="23"/>
        <v>0</v>
      </c>
      <c r="R110" s="31">
        <f t="shared" si="15"/>
        <v>0</v>
      </c>
      <c r="S110" s="24">
        <f t="shared" si="24"/>
        <v>0.5</v>
      </c>
      <c r="T110" s="30">
        <f>VLOOKUP(S110,LAI!$E$132:$F$282,2,FALSE)</f>
        <v>2.6069733117608935</v>
      </c>
      <c r="U110" s="32">
        <f t="shared" si="16"/>
        <v>0</v>
      </c>
      <c r="V110" s="35"/>
    </row>
    <row r="111" spans="1:22" x14ac:dyDescent="0.35">
      <c r="A111" s="23">
        <f t="shared" si="27"/>
        <v>108</v>
      </c>
      <c r="B111" s="30">
        <f>IF(A111&lt;=Calculator!$B$9,'Growth rate'!B110,0)</f>
        <v>0</v>
      </c>
      <c r="C111" s="30">
        <f t="shared" si="17"/>
        <v>0</v>
      </c>
      <c r="D111" s="31">
        <f t="shared" si="18"/>
        <v>0</v>
      </c>
      <c r="E111" s="31">
        <f t="shared" si="19"/>
        <v>0</v>
      </c>
      <c r="F111" s="31">
        <f t="shared" si="14"/>
        <v>0</v>
      </c>
      <c r="G111" s="24">
        <f t="shared" si="20"/>
        <v>0.5</v>
      </c>
      <c r="H111" s="30">
        <f>VLOOKUP(G111,LAI!$E$132:$F$282,2,FALSE)</f>
        <v>2.6069733117608935</v>
      </c>
      <c r="I111" s="32">
        <f t="shared" si="25"/>
        <v>0</v>
      </c>
      <c r="J111" s="40">
        <f t="shared" si="26"/>
        <v>1</v>
      </c>
      <c r="K111" s="41"/>
      <c r="L111" s="40"/>
      <c r="M111" s="23">
        <v>108</v>
      </c>
      <c r="N111" s="30">
        <f>IF(M111&lt;=Calculator!$F$9,'Growth rate'!J110,0)</f>
        <v>0</v>
      </c>
      <c r="O111" s="30">
        <f t="shared" si="21"/>
        <v>0</v>
      </c>
      <c r="P111" s="31">
        <f t="shared" si="22"/>
        <v>0</v>
      </c>
      <c r="Q111" s="31">
        <f t="shared" si="23"/>
        <v>0</v>
      </c>
      <c r="R111" s="31">
        <f t="shared" si="15"/>
        <v>0</v>
      </c>
      <c r="S111" s="24">
        <f t="shared" si="24"/>
        <v>0.5</v>
      </c>
      <c r="T111" s="30">
        <f>VLOOKUP(S111,LAI!$E$132:$F$282,2,FALSE)</f>
        <v>2.6069733117608935</v>
      </c>
      <c r="U111" s="32">
        <f t="shared" si="16"/>
        <v>0</v>
      </c>
      <c r="V111" s="35"/>
    </row>
    <row r="112" spans="1:22" x14ac:dyDescent="0.35">
      <c r="A112" s="23">
        <f t="shared" si="27"/>
        <v>109</v>
      </c>
      <c r="B112" s="30">
        <f>IF(A112&lt;=Calculator!$B$9,'Growth rate'!B111,0)</f>
        <v>0</v>
      </c>
      <c r="C112" s="30">
        <f t="shared" si="17"/>
        <v>0</v>
      </c>
      <c r="D112" s="31">
        <f t="shared" si="18"/>
        <v>0</v>
      </c>
      <c r="E112" s="31">
        <f t="shared" si="19"/>
        <v>0</v>
      </c>
      <c r="F112" s="31">
        <f t="shared" si="14"/>
        <v>0</v>
      </c>
      <c r="G112" s="24">
        <f t="shared" si="20"/>
        <v>0.5</v>
      </c>
      <c r="H112" s="30">
        <f>VLOOKUP(G112,LAI!$E$132:$F$282,2,FALSE)</f>
        <v>2.6069733117608935</v>
      </c>
      <c r="I112" s="32">
        <f t="shared" si="25"/>
        <v>0</v>
      </c>
      <c r="J112" s="40">
        <f t="shared" si="26"/>
        <v>1</v>
      </c>
      <c r="K112" s="41"/>
      <c r="L112" s="40"/>
      <c r="M112" s="23">
        <v>109</v>
      </c>
      <c r="N112" s="30">
        <f>IF(M112&lt;=Calculator!$F$9,'Growth rate'!J111,0)</f>
        <v>0</v>
      </c>
      <c r="O112" s="30">
        <f t="shared" si="21"/>
        <v>0</v>
      </c>
      <c r="P112" s="31">
        <f t="shared" si="22"/>
        <v>0</v>
      </c>
      <c r="Q112" s="31">
        <f t="shared" si="23"/>
        <v>0</v>
      </c>
      <c r="R112" s="31">
        <f t="shared" si="15"/>
        <v>0</v>
      </c>
      <c r="S112" s="24">
        <f t="shared" si="24"/>
        <v>0.5</v>
      </c>
      <c r="T112" s="30">
        <f>VLOOKUP(S112,LAI!$E$132:$F$282,2,FALSE)</f>
        <v>2.6069733117608935</v>
      </c>
      <c r="U112" s="32">
        <f t="shared" si="16"/>
        <v>0</v>
      </c>
      <c r="V112" s="35"/>
    </row>
    <row r="113" spans="1:22" x14ac:dyDescent="0.35">
      <c r="A113" s="23">
        <f t="shared" si="27"/>
        <v>110</v>
      </c>
      <c r="B113" s="30">
        <f>IF(A113&lt;=Calculator!$B$9,'Growth rate'!B112,0)</f>
        <v>0</v>
      </c>
      <c r="C113" s="30">
        <f t="shared" si="17"/>
        <v>0</v>
      </c>
      <c r="D113" s="31">
        <f t="shared" si="18"/>
        <v>0</v>
      </c>
      <c r="E113" s="31">
        <f t="shared" si="19"/>
        <v>0</v>
      </c>
      <c r="F113" s="31">
        <f t="shared" si="14"/>
        <v>0</v>
      </c>
      <c r="G113" s="24">
        <f t="shared" si="20"/>
        <v>0.5</v>
      </c>
      <c r="H113" s="30">
        <f>VLOOKUP(G113,LAI!$E$132:$F$282,2,FALSE)</f>
        <v>2.6069733117608935</v>
      </c>
      <c r="I113" s="32">
        <f t="shared" si="25"/>
        <v>0</v>
      </c>
      <c r="J113" s="40">
        <f t="shared" si="26"/>
        <v>1</v>
      </c>
      <c r="K113" s="41"/>
      <c r="L113" s="40"/>
      <c r="M113" s="23">
        <v>110</v>
      </c>
      <c r="N113" s="30">
        <f>IF(M113&lt;=Calculator!$F$9,'Growth rate'!J112,0)</f>
        <v>0</v>
      </c>
      <c r="O113" s="30">
        <f t="shared" si="21"/>
        <v>0</v>
      </c>
      <c r="P113" s="31">
        <f t="shared" si="22"/>
        <v>0</v>
      </c>
      <c r="Q113" s="31">
        <f t="shared" si="23"/>
        <v>0</v>
      </c>
      <c r="R113" s="31">
        <f t="shared" si="15"/>
        <v>0</v>
      </c>
      <c r="S113" s="24">
        <f t="shared" si="24"/>
        <v>0.5</v>
      </c>
      <c r="T113" s="30">
        <f>VLOOKUP(S113,LAI!$E$132:$F$282,2,FALSE)</f>
        <v>2.6069733117608935</v>
      </c>
      <c r="U113" s="32">
        <f t="shared" si="16"/>
        <v>0</v>
      </c>
      <c r="V113" s="35"/>
    </row>
    <row r="114" spans="1:22" x14ac:dyDescent="0.35">
      <c r="A114" s="23">
        <f t="shared" si="27"/>
        <v>111</v>
      </c>
      <c r="B114" s="30">
        <f>IF(A114&lt;=Calculator!$B$9,'Growth rate'!B113,0)</f>
        <v>0</v>
      </c>
      <c r="C114" s="30">
        <f t="shared" si="17"/>
        <v>0</v>
      </c>
      <c r="D114" s="31">
        <f t="shared" si="18"/>
        <v>0</v>
      </c>
      <c r="E114" s="31">
        <f t="shared" si="19"/>
        <v>0</v>
      </c>
      <c r="F114" s="31">
        <f t="shared" si="14"/>
        <v>0</v>
      </c>
      <c r="G114" s="24">
        <f t="shared" si="20"/>
        <v>0.5</v>
      </c>
      <c r="H114" s="30">
        <f>VLOOKUP(G114,LAI!$E$132:$F$282,2,FALSE)</f>
        <v>2.6069733117608935</v>
      </c>
      <c r="I114" s="32">
        <f t="shared" si="25"/>
        <v>0</v>
      </c>
      <c r="J114" s="40">
        <f t="shared" si="26"/>
        <v>1</v>
      </c>
      <c r="K114" s="41"/>
      <c r="L114" s="40"/>
      <c r="M114" s="23">
        <v>111</v>
      </c>
      <c r="N114" s="30">
        <f>IF(M114&lt;=Calculator!$F$9,'Growth rate'!J113,0)</f>
        <v>0</v>
      </c>
      <c r="O114" s="30">
        <f t="shared" si="21"/>
        <v>0</v>
      </c>
      <c r="P114" s="31">
        <f t="shared" si="22"/>
        <v>0</v>
      </c>
      <c r="Q114" s="31">
        <f t="shared" si="23"/>
        <v>0</v>
      </c>
      <c r="R114" s="31">
        <f t="shared" si="15"/>
        <v>0</v>
      </c>
      <c r="S114" s="24">
        <f t="shared" si="24"/>
        <v>0.5</v>
      </c>
      <c r="T114" s="30">
        <f>VLOOKUP(S114,LAI!$E$132:$F$282,2,FALSE)</f>
        <v>2.6069733117608935</v>
      </c>
      <c r="U114" s="32">
        <f t="shared" si="16"/>
        <v>0</v>
      </c>
      <c r="V114" s="35"/>
    </row>
    <row r="115" spans="1:22" x14ac:dyDescent="0.35">
      <c r="A115" s="23">
        <f t="shared" si="27"/>
        <v>112</v>
      </c>
      <c r="B115" s="30">
        <f>IF(A115&lt;=Calculator!$B$9,'Growth rate'!B114,0)</f>
        <v>0</v>
      </c>
      <c r="C115" s="30">
        <f t="shared" si="17"/>
        <v>0</v>
      </c>
      <c r="D115" s="31">
        <f t="shared" si="18"/>
        <v>0</v>
      </c>
      <c r="E115" s="31">
        <f t="shared" si="19"/>
        <v>0</v>
      </c>
      <c r="F115" s="31">
        <f t="shared" si="14"/>
        <v>0</v>
      </c>
      <c r="G115" s="24">
        <f t="shared" si="20"/>
        <v>0.5</v>
      </c>
      <c r="H115" s="30">
        <f>VLOOKUP(G115,LAI!$E$132:$F$282,2,FALSE)</f>
        <v>2.6069733117608935</v>
      </c>
      <c r="I115" s="32">
        <f t="shared" si="25"/>
        <v>0</v>
      </c>
      <c r="J115" s="40">
        <f t="shared" si="26"/>
        <v>1</v>
      </c>
      <c r="K115" s="41"/>
      <c r="L115" s="40"/>
      <c r="M115" s="23">
        <v>112</v>
      </c>
      <c r="N115" s="30">
        <f>IF(M115&lt;=Calculator!$F$9,'Growth rate'!J114,0)</f>
        <v>0</v>
      </c>
      <c r="O115" s="30">
        <f t="shared" si="21"/>
        <v>0</v>
      </c>
      <c r="P115" s="31">
        <f t="shared" si="22"/>
        <v>0</v>
      </c>
      <c r="Q115" s="31">
        <f t="shared" si="23"/>
        <v>0</v>
      </c>
      <c r="R115" s="31">
        <f t="shared" si="15"/>
        <v>0</v>
      </c>
      <c r="S115" s="24">
        <f t="shared" si="24"/>
        <v>0.5</v>
      </c>
      <c r="T115" s="30">
        <f>VLOOKUP(S115,LAI!$E$132:$F$282,2,FALSE)</f>
        <v>2.6069733117608935</v>
      </c>
      <c r="U115" s="32">
        <f t="shared" si="16"/>
        <v>0</v>
      </c>
      <c r="V115" s="35"/>
    </row>
    <row r="116" spans="1:22" x14ac:dyDescent="0.35">
      <c r="A116" s="23">
        <f t="shared" si="27"/>
        <v>113</v>
      </c>
      <c r="B116" s="30">
        <f>IF(A116&lt;=Calculator!$B$9,'Growth rate'!B115,0)</f>
        <v>0</v>
      </c>
      <c r="C116" s="30">
        <f t="shared" si="17"/>
        <v>0</v>
      </c>
      <c r="D116" s="31">
        <f t="shared" si="18"/>
        <v>0</v>
      </c>
      <c r="E116" s="31">
        <f t="shared" si="19"/>
        <v>0</v>
      </c>
      <c r="F116" s="31">
        <f t="shared" si="14"/>
        <v>0</v>
      </c>
      <c r="G116" s="24">
        <f t="shared" si="20"/>
        <v>0.5</v>
      </c>
      <c r="H116" s="30">
        <f>VLOOKUP(G116,LAI!$E$132:$F$282,2,FALSE)</f>
        <v>2.6069733117608935</v>
      </c>
      <c r="I116" s="32">
        <f t="shared" si="25"/>
        <v>0</v>
      </c>
      <c r="J116" s="40">
        <f t="shared" si="26"/>
        <v>1</v>
      </c>
      <c r="K116" s="41"/>
      <c r="L116" s="40"/>
      <c r="M116" s="23">
        <v>113</v>
      </c>
      <c r="N116" s="30">
        <f>IF(M116&lt;=Calculator!$F$9,'Growth rate'!J115,0)</f>
        <v>0</v>
      </c>
      <c r="O116" s="30">
        <f t="shared" si="21"/>
        <v>0</v>
      </c>
      <c r="P116" s="31">
        <f t="shared" si="22"/>
        <v>0</v>
      </c>
      <c r="Q116" s="31">
        <f t="shared" si="23"/>
        <v>0</v>
      </c>
      <c r="R116" s="31">
        <f t="shared" si="15"/>
        <v>0</v>
      </c>
      <c r="S116" s="24">
        <f t="shared" si="24"/>
        <v>0.5</v>
      </c>
      <c r="T116" s="30">
        <f>VLOOKUP(S116,LAI!$E$132:$F$282,2,FALSE)</f>
        <v>2.6069733117608935</v>
      </c>
      <c r="U116" s="32">
        <f t="shared" si="16"/>
        <v>0</v>
      </c>
      <c r="V116" s="35"/>
    </row>
    <row r="117" spans="1:22" x14ac:dyDescent="0.35">
      <c r="A117" s="23">
        <f t="shared" si="27"/>
        <v>114</v>
      </c>
      <c r="B117" s="30">
        <f>IF(A117&lt;=Calculator!$B$9,'Growth rate'!B116,0)</f>
        <v>0</v>
      </c>
      <c r="C117" s="30">
        <f t="shared" si="17"/>
        <v>0</v>
      </c>
      <c r="D117" s="31">
        <f t="shared" si="18"/>
        <v>0</v>
      </c>
      <c r="E117" s="31">
        <f t="shared" si="19"/>
        <v>0</v>
      </c>
      <c r="F117" s="31">
        <f t="shared" si="14"/>
        <v>0</v>
      </c>
      <c r="G117" s="24">
        <f t="shared" si="20"/>
        <v>0.5</v>
      </c>
      <c r="H117" s="30">
        <f>VLOOKUP(G117,LAI!$E$132:$F$282,2,FALSE)</f>
        <v>2.6069733117608935</v>
      </c>
      <c r="I117" s="32">
        <f t="shared" si="25"/>
        <v>0</v>
      </c>
      <c r="J117" s="40">
        <f t="shared" si="26"/>
        <v>1</v>
      </c>
      <c r="K117" s="41"/>
      <c r="L117" s="40"/>
      <c r="M117" s="23">
        <v>114</v>
      </c>
      <c r="N117" s="30">
        <f>IF(M117&lt;=Calculator!$F$9,'Growth rate'!J116,0)</f>
        <v>0</v>
      </c>
      <c r="O117" s="30">
        <f t="shared" si="21"/>
        <v>0</v>
      </c>
      <c r="P117" s="31">
        <f t="shared" si="22"/>
        <v>0</v>
      </c>
      <c r="Q117" s="31">
        <f t="shared" si="23"/>
        <v>0</v>
      </c>
      <c r="R117" s="31">
        <f t="shared" si="15"/>
        <v>0</v>
      </c>
      <c r="S117" s="24">
        <f t="shared" si="24"/>
        <v>0.5</v>
      </c>
      <c r="T117" s="30">
        <f>VLOOKUP(S117,LAI!$E$132:$F$282,2,FALSE)</f>
        <v>2.6069733117608935</v>
      </c>
      <c r="U117" s="32">
        <f t="shared" si="16"/>
        <v>0</v>
      </c>
      <c r="V117" s="35"/>
    </row>
    <row r="118" spans="1:22" x14ac:dyDescent="0.35">
      <c r="A118" s="23">
        <f t="shared" si="27"/>
        <v>115</v>
      </c>
      <c r="B118" s="30">
        <f>IF(A118&lt;=Calculator!$B$9,'Growth rate'!B117,0)</f>
        <v>0</v>
      </c>
      <c r="C118" s="30">
        <f t="shared" si="17"/>
        <v>0</v>
      </c>
      <c r="D118" s="31">
        <f t="shared" si="18"/>
        <v>0</v>
      </c>
      <c r="E118" s="31">
        <f t="shared" si="19"/>
        <v>0</v>
      </c>
      <c r="F118" s="31">
        <f t="shared" si="14"/>
        <v>0</v>
      </c>
      <c r="G118" s="24">
        <f t="shared" si="20"/>
        <v>0.5</v>
      </c>
      <c r="H118" s="30">
        <f>VLOOKUP(G118,LAI!$E$132:$F$282,2,FALSE)</f>
        <v>2.6069733117608935</v>
      </c>
      <c r="I118" s="32">
        <f t="shared" si="25"/>
        <v>0</v>
      </c>
      <c r="J118" s="40">
        <f t="shared" si="26"/>
        <v>1</v>
      </c>
      <c r="K118" s="41"/>
      <c r="L118" s="40"/>
      <c r="M118" s="23">
        <v>115</v>
      </c>
      <c r="N118" s="30">
        <f>IF(M118&lt;=Calculator!$F$9,'Growth rate'!J117,0)</f>
        <v>0</v>
      </c>
      <c r="O118" s="30">
        <f t="shared" si="21"/>
        <v>0</v>
      </c>
      <c r="P118" s="31">
        <f t="shared" si="22"/>
        <v>0</v>
      </c>
      <c r="Q118" s="31">
        <f t="shared" si="23"/>
        <v>0</v>
      </c>
      <c r="R118" s="31">
        <f t="shared" si="15"/>
        <v>0</v>
      </c>
      <c r="S118" s="24">
        <f t="shared" si="24"/>
        <v>0.5</v>
      </c>
      <c r="T118" s="30">
        <f>VLOOKUP(S118,LAI!$E$132:$F$282,2,FALSE)</f>
        <v>2.6069733117608935</v>
      </c>
      <c r="U118" s="32">
        <f t="shared" si="16"/>
        <v>0</v>
      </c>
      <c r="V118" s="35"/>
    </row>
    <row r="119" spans="1:22" x14ac:dyDescent="0.35">
      <c r="A119" s="23">
        <f t="shared" si="27"/>
        <v>116</v>
      </c>
      <c r="B119" s="30">
        <f>IF(A119&lt;=Calculator!$B$9,'Growth rate'!B118,0)</f>
        <v>0</v>
      </c>
      <c r="C119" s="30">
        <f t="shared" si="17"/>
        <v>0</v>
      </c>
      <c r="D119" s="31">
        <f t="shared" si="18"/>
        <v>0</v>
      </c>
      <c r="E119" s="31">
        <f t="shared" si="19"/>
        <v>0</v>
      </c>
      <c r="F119" s="31">
        <f t="shared" si="14"/>
        <v>0</v>
      </c>
      <c r="G119" s="24">
        <f t="shared" si="20"/>
        <v>0.5</v>
      </c>
      <c r="H119" s="30">
        <f>VLOOKUP(G119,LAI!$E$132:$F$282,2,FALSE)</f>
        <v>2.6069733117608935</v>
      </c>
      <c r="I119" s="32">
        <f t="shared" si="25"/>
        <v>0</v>
      </c>
      <c r="J119" s="40">
        <f t="shared" si="26"/>
        <v>1</v>
      </c>
      <c r="K119" s="41"/>
      <c r="L119" s="40"/>
      <c r="M119" s="23">
        <v>116</v>
      </c>
      <c r="N119" s="30">
        <f>IF(M119&lt;=Calculator!$F$9,'Growth rate'!J118,0)</f>
        <v>0</v>
      </c>
      <c r="O119" s="30">
        <f t="shared" si="21"/>
        <v>0</v>
      </c>
      <c r="P119" s="31">
        <f t="shared" si="22"/>
        <v>0</v>
      </c>
      <c r="Q119" s="31">
        <f t="shared" si="23"/>
        <v>0</v>
      </c>
      <c r="R119" s="31">
        <f t="shared" si="15"/>
        <v>0</v>
      </c>
      <c r="S119" s="24">
        <f t="shared" si="24"/>
        <v>0.5</v>
      </c>
      <c r="T119" s="30">
        <f>VLOOKUP(S119,LAI!$E$132:$F$282,2,FALSE)</f>
        <v>2.6069733117608935</v>
      </c>
      <c r="U119" s="32">
        <f t="shared" si="16"/>
        <v>0</v>
      </c>
      <c r="V119" s="35"/>
    </row>
    <row r="120" spans="1:22" x14ac:dyDescent="0.35">
      <c r="A120" s="23">
        <f t="shared" si="27"/>
        <v>117</v>
      </c>
      <c r="B120" s="30">
        <f>IF(A120&lt;=Calculator!$B$9,'Growth rate'!B119,0)</f>
        <v>0</v>
      </c>
      <c r="C120" s="30">
        <f t="shared" si="17"/>
        <v>0</v>
      </c>
      <c r="D120" s="31">
        <f t="shared" si="18"/>
        <v>0</v>
      </c>
      <c r="E120" s="31">
        <f t="shared" si="19"/>
        <v>0</v>
      </c>
      <c r="F120" s="31">
        <f t="shared" si="14"/>
        <v>0</v>
      </c>
      <c r="G120" s="24">
        <f t="shared" si="20"/>
        <v>0.5</v>
      </c>
      <c r="H120" s="30">
        <f>VLOOKUP(G120,LAI!$E$132:$F$282,2,FALSE)</f>
        <v>2.6069733117608935</v>
      </c>
      <c r="I120" s="32">
        <f t="shared" si="25"/>
        <v>0</v>
      </c>
      <c r="J120" s="40">
        <f t="shared" si="26"/>
        <v>1</v>
      </c>
      <c r="K120" s="41"/>
      <c r="L120" s="40"/>
      <c r="M120" s="23">
        <v>117</v>
      </c>
      <c r="N120" s="30">
        <f>IF(M120&lt;=Calculator!$F$9,'Growth rate'!J119,0)</f>
        <v>0</v>
      </c>
      <c r="O120" s="30">
        <f t="shared" si="21"/>
        <v>0</v>
      </c>
      <c r="P120" s="31">
        <f t="shared" si="22"/>
        <v>0</v>
      </c>
      <c r="Q120" s="31">
        <f t="shared" si="23"/>
        <v>0</v>
      </c>
      <c r="R120" s="31">
        <f t="shared" si="15"/>
        <v>0</v>
      </c>
      <c r="S120" s="24">
        <f t="shared" si="24"/>
        <v>0.5</v>
      </c>
      <c r="T120" s="30">
        <f>VLOOKUP(S120,LAI!$E$132:$F$282,2,FALSE)</f>
        <v>2.6069733117608935</v>
      </c>
      <c r="U120" s="32">
        <f t="shared" si="16"/>
        <v>0</v>
      </c>
      <c r="V120" s="35"/>
    </row>
    <row r="121" spans="1:22" x14ac:dyDescent="0.35">
      <c r="A121" s="23">
        <f t="shared" si="27"/>
        <v>118</v>
      </c>
      <c r="B121" s="30">
        <f>IF(A121&lt;=Calculator!$B$9,'Growth rate'!B120,0)</f>
        <v>0</v>
      </c>
      <c r="C121" s="30">
        <f t="shared" si="17"/>
        <v>0</v>
      </c>
      <c r="D121" s="31">
        <f t="shared" si="18"/>
        <v>0</v>
      </c>
      <c r="E121" s="31">
        <f t="shared" si="19"/>
        <v>0</v>
      </c>
      <c r="F121" s="31">
        <f t="shared" si="14"/>
        <v>0</v>
      </c>
      <c r="G121" s="24">
        <f t="shared" si="20"/>
        <v>0.5</v>
      </c>
      <c r="H121" s="30">
        <f>VLOOKUP(G121,LAI!$E$132:$F$282,2,FALSE)</f>
        <v>2.6069733117608935</v>
      </c>
      <c r="I121" s="32">
        <f t="shared" si="25"/>
        <v>0</v>
      </c>
      <c r="J121" s="40">
        <f t="shared" si="26"/>
        <v>1</v>
      </c>
      <c r="K121" s="41"/>
      <c r="L121" s="40"/>
      <c r="M121" s="23">
        <v>118</v>
      </c>
      <c r="N121" s="30">
        <f>IF(M121&lt;=Calculator!$F$9,'Growth rate'!J120,0)</f>
        <v>0</v>
      </c>
      <c r="O121" s="30">
        <f t="shared" si="21"/>
        <v>0</v>
      </c>
      <c r="P121" s="31">
        <f t="shared" si="22"/>
        <v>0</v>
      </c>
      <c r="Q121" s="31">
        <f t="shared" si="23"/>
        <v>0</v>
      </c>
      <c r="R121" s="31">
        <f t="shared" si="15"/>
        <v>0</v>
      </c>
      <c r="S121" s="24">
        <f t="shared" si="24"/>
        <v>0.5</v>
      </c>
      <c r="T121" s="30">
        <f>VLOOKUP(S121,LAI!$E$132:$F$282,2,FALSE)</f>
        <v>2.6069733117608935</v>
      </c>
      <c r="U121" s="32">
        <f t="shared" si="16"/>
        <v>0</v>
      </c>
      <c r="V121" s="35"/>
    </row>
    <row r="122" spans="1:22" x14ac:dyDescent="0.35">
      <c r="A122" s="23">
        <f t="shared" si="27"/>
        <v>119</v>
      </c>
      <c r="B122" s="30">
        <f>IF(A122&lt;=Calculator!$B$9,'Growth rate'!B121,0)</f>
        <v>0</v>
      </c>
      <c r="C122" s="30">
        <f t="shared" si="17"/>
        <v>0</v>
      </c>
      <c r="D122" s="31">
        <f t="shared" si="18"/>
        <v>0</v>
      </c>
      <c r="E122" s="31">
        <f t="shared" si="19"/>
        <v>0</v>
      </c>
      <c r="F122" s="31">
        <f t="shared" si="14"/>
        <v>0</v>
      </c>
      <c r="G122" s="24">
        <f t="shared" si="20"/>
        <v>0.5</v>
      </c>
      <c r="H122" s="30">
        <f>VLOOKUP(G122,LAI!$E$132:$F$282,2,FALSE)</f>
        <v>2.6069733117608935</v>
      </c>
      <c r="I122" s="32">
        <f t="shared" si="25"/>
        <v>0</v>
      </c>
      <c r="J122" s="40">
        <f t="shared" si="26"/>
        <v>1</v>
      </c>
      <c r="K122" s="41"/>
      <c r="L122" s="40"/>
      <c r="M122" s="23">
        <v>119</v>
      </c>
      <c r="N122" s="30">
        <f>IF(M122&lt;=Calculator!$F$9,'Growth rate'!J121,0)</f>
        <v>0</v>
      </c>
      <c r="O122" s="30">
        <f t="shared" si="21"/>
        <v>0</v>
      </c>
      <c r="P122" s="31">
        <f t="shared" si="22"/>
        <v>0</v>
      </c>
      <c r="Q122" s="31">
        <f t="shared" si="23"/>
        <v>0</v>
      </c>
      <c r="R122" s="31">
        <f t="shared" si="15"/>
        <v>0</v>
      </c>
      <c r="S122" s="24">
        <f t="shared" si="24"/>
        <v>0.5</v>
      </c>
      <c r="T122" s="30">
        <f>VLOOKUP(S122,LAI!$E$132:$F$282,2,FALSE)</f>
        <v>2.6069733117608935</v>
      </c>
      <c r="U122" s="32">
        <f t="shared" si="16"/>
        <v>0</v>
      </c>
      <c r="V122" s="35"/>
    </row>
    <row r="123" spans="1:22" x14ac:dyDescent="0.35">
      <c r="A123" s="23">
        <f t="shared" si="27"/>
        <v>120</v>
      </c>
      <c r="B123" s="30">
        <f>IF(A123&lt;=Calculator!$B$9,'Growth rate'!B122,0)</f>
        <v>0</v>
      </c>
      <c r="C123" s="30">
        <f t="shared" si="17"/>
        <v>0</v>
      </c>
      <c r="D123" s="31">
        <f t="shared" si="18"/>
        <v>0</v>
      </c>
      <c r="E123" s="31">
        <f t="shared" si="19"/>
        <v>0</v>
      </c>
      <c r="F123" s="31">
        <f t="shared" si="14"/>
        <v>0</v>
      </c>
      <c r="G123" s="24">
        <f t="shared" si="20"/>
        <v>0.5</v>
      </c>
      <c r="H123" s="30">
        <f>VLOOKUP(G123,LAI!$E$132:$F$282,2,FALSE)</f>
        <v>2.6069733117608935</v>
      </c>
      <c r="I123" s="32">
        <f t="shared" si="25"/>
        <v>0</v>
      </c>
      <c r="J123" s="40">
        <f t="shared" si="26"/>
        <v>1</v>
      </c>
      <c r="K123" s="41"/>
      <c r="L123" s="40"/>
      <c r="M123" s="23">
        <v>120</v>
      </c>
      <c r="N123" s="30">
        <f>IF(M123&lt;=Calculator!$F$9,'Growth rate'!J122,0)</f>
        <v>0</v>
      </c>
      <c r="O123" s="30">
        <f t="shared" si="21"/>
        <v>0</v>
      </c>
      <c r="P123" s="31">
        <f t="shared" si="22"/>
        <v>0</v>
      </c>
      <c r="Q123" s="31">
        <f t="shared" si="23"/>
        <v>0</v>
      </c>
      <c r="R123" s="31">
        <f t="shared" si="15"/>
        <v>0</v>
      </c>
      <c r="S123" s="24">
        <f t="shared" si="24"/>
        <v>0.5</v>
      </c>
      <c r="T123" s="30">
        <f>VLOOKUP(S123,LAI!$E$132:$F$282,2,FALSE)</f>
        <v>2.6069733117608935</v>
      </c>
      <c r="U123" s="32">
        <f t="shared" si="16"/>
        <v>0</v>
      </c>
      <c r="V123" s="35"/>
    </row>
    <row r="124" spans="1:22" x14ac:dyDescent="0.35">
      <c r="A124" s="23">
        <f t="shared" si="27"/>
        <v>121</v>
      </c>
      <c r="B124" s="30">
        <f>IF(A124&lt;=Calculator!$B$9,'Growth rate'!B123,0)</f>
        <v>0</v>
      </c>
      <c r="C124" s="30">
        <f t="shared" si="17"/>
        <v>0</v>
      </c>
      <c r="D124" s="31">
        <f t="shared" si="18"/>
        <v>0</v>
      </c>
      <c r="E124" s="31">
        <f t="shared" si="19"/>
        <v>0</v>
      </c>
      <c r="F124" s="31">
        <f t="shared" si="14"/>
        <v>0</v>
      </c>
      <c r="G124" s="24">
        <f t="shared" si="20"/>
        <v>0.5</v>
      </c>
      <c r="H124" s="30">
        <f>VLOOKUP(G124,LAI!$E$132:$F$282,2,FALSE)</f>
        <v>2.6069733117608935</v>
      </c>
      <c r="I124" s="32">
        <f t="shared" si="25"/>
        <v>0</v>
      </c>
      <c r="J124" s="40">
        <f t="shared" si="26"/>
        <v>1</v>
      </c>
      <c r="K124" s="41"/>
      <c r="L124" s="40"/>
      <c r="M124" s="23">
        <v>121</v>
      </c>
      <c r="N124" s="30">
        <f>IF(M124&lt;=Calculator!$F$9,'Growth rate'!J123,0)</f>
        <v>0</v>
      </c>
      <c r="O124" s="30">
        <f t="shared" si="21"/>
        <v>0</v>
      </c>
      <c r="P124" s="31">
        <f t="shared" si="22"/>
        <v>0</v>
      </c>
      <c r="Q124" s="31">
        <f t="shared" si="23"/>
        <v>0</v>
      </c>
      <c r="R124" s="31">
        <f t="shared" si="15"/>
        <v>0</v>
      </c>
      <c r="S124" s="24">
        <f t="shared" si="24"/>
        <v>0.5</v>
      </c>
      <c r="T124" s="30">
        <f>VLOOKUP(S124,LAI!$E$132:$F$282,2,FALSE)</f>
        <v>2.6069733117608935</v>
      </c>
      <c r="U124" s="32">
        <f t="shared" si="16"/>
        <v>0</v>
      </c>
      <c r="V124" s="35"/>
    </row>
    <row r="125" spans="1:22" x14ac:dyDescent="0.35">
      <c r="A125" s="23">
        <f t="shared" si="27"/>
        <v>122</v>
      </c>
      <c r="B125" s="30">
        <f>IF(A125&lt;=Calculator!$B$9,'Growth rate'!B124,0)</f>
        <v>0</v>
      </c>
      <c r="C125" s="30">
        <f t="shared" si="17"/>
        <v>0</v>
      </c>
      <c r="D125" s="31">
        <f t="shared" si="18"/>
        <v>0</v>
      </c>
      <c r="E125" s="31">
        <f t="shared" si="19"/>
        <v>0</v>
      </c>
      <c r="F125" s="31">
        <f t="shared" si="14"/>
        <v>0</v>
      </c>
      <c r="G125" s="24">
        <f t="shared" si="20"/>
        <v>0.5</v>
      </c>
      <c r="H125" s="30">
        <f>VLOOKUP(G125,LAI!$E$132:$F$282,2,FALSE)</f>
        <v>2.6069733117608935</v>
      </c>
      <c r="I125" s="32">
        <f t="shared" si="25"/>
        <v>0</v>
      </c>
      <c r="J125" s="40">
        <f t="shared" si="26"/>
        <v>1</v>
      </c>
      <c r="K125" s="41"/>
      <c r="L125" s="40"/>
      <c r="M125" s="23">
        <v>122</v>
      </c>
      <c r="N125" s="30">
        <f>IF(M125&lt;=Calculator!$F$9,'Growth rate'!J124,0)</f>
        <v>0</v>
      </c>
      <c r="O125" s="30">
        <f t="shared" si="21"/>
        <v>0</v>
      </c>
      <c r="P125" s="31">
        <f t="shared" si="22"/>
        <v>0</v>
      </c>
      <c r="Q125" s="31">
        <f t="shared" si="23"/>
        <v>0</v>
      </c>
      <c r="R125" s="31">
        <f t="shared" si="15"/>
        <v>0</v>
      </c>
      <c r="S125" s="24">
        <f t="shared" si="24"/>
        <v>0.5</v>
      </c>
      <c r="T125" s="30">
        <f>VLOOKUP(S125,LAI!$E$132:$F$282,2,FALSE)</f>
        <v>2.6069733117608935</v>
      </c>
      <c r="U125" s="32">
        <f t="shared" si="16"/>
        <v>0</v>
      </c>
      <c r="V125" s="35"/>
    </row>
    <row r="126" spans="1:22" x14ac:dyDescent="0.35">
      <c r="A126" s="23">
        <f t="shared" si="27"/>
        <v>123</v>
      </c>
      <c r="B126" s="30">
        <f>IF(A126&lt;=Calculator!$B$9,'Growth rate'!B125,0)</f>
        <v>0</v>
      </c>
      <c r="C126" s="30">
        <f t="shared" si="17"/>
        <v>0</v>
      </c>
      <c r="D126" s="31">
        <f t="shared" si="18"/>
        <v>0</v>
      </c>
      <c r="E126" s="31">
        <f t="shared" si="19"/>
        <v>0</v>
      </c>
      <c r="F126" s="31">
        <f t="shared" si="14"/>
        <v>0</v>
      </c>
      <c r="G126" s="24">
        <f t="shared" si="20"/>
        <v>0.5</v>
      </c>
      <c r="H126" s="30">
        <f>VLOOKUP(G126,LAI!$E$132:$F$282,2,FALSE)</f>
        <v>2.6069733117608935</v>
      </c>
      <c r="I126" s="32">
        <f t="shared" si="25"/>
        <v>0</v>
      </c>
      <c r="J126" s="40">
        <f t="shared" si="26"/>
        <v>1</v>
      </c>
      <c r="K126" s="41"/>
      <c r="L126" s="40"/>
      <c r="M126" s="23">
        <v>123</v>
      </c>
      <c r="N126" s="30">
        <f>IF(M126&lt;=Calculator!$F$9,'Growth rate'!J125,0)</f>
        <v>0</v>
      </c>
      <c r="O126" s="30">
        <f t="shared" si="21"/>
        <v>0</v>
      </c>
      <c r="P126" s="31">
        <f t="shared" si="22"/>
        <v>0</v>
      </c>
      <c r="Q126" s="31">
        <f t="shared" si="23"/>
        <v>0</v>
      </c>
      <c r="R126" s="31">
        <f t="shared" si="15"/>
        <v>0</v>
      </c>
      <c r="S126" s="24">
        <f t="shared" si="24"/>
        <v>0.5</v>
      </c>
      <c r="T126" s="30">
        <f>VLOOKUP(S126,LAI!$E$132:$F$282,2,FALSE)</f>
        <v>2.6069733117608935</v>
      </c>
      <c r="U126" s="32">
        <f t="shared" si="16"/>
        <v>0</v>
      </c>
      <c r="V126" s="35"/>
    </row>
    <row r="127" spans="1:22" x14ac:dyDescent="0.35">
      <c r="A127" s="23">
        <f t="shared" si="27"/>
        <v>124</v>
      </c>
      <c r="B127" s="30">
        <f>IF(A127&lt;=Calculator!$B$9,'Growth rate'!B126,0)</f>
        <v>0</v>
      </c>
      <c r="C127" s="30">
        <f t="shared" si="17"/>
        <v>0</v>
      </c>
      <c r="D127" s="31">
        <f t="shared" si="18"/>
        <v>0</v>
      </c>
      <c r="E127" s="31">
        <f t="shared" si="19"/>
        <v>0</v>
      </c>
      <c r="F127" s="31">
        <f t="shared" si="14"/>
        <v>0</v>
      </c>
      <c r="G127" s="24">
        <f t="shared" si="20"/>
        <v>0.5</v>
      </c>
      <c r="H127" s="30">
        <f>VLOOKUP(G127,LAI!$E$132:$F$282,2,FALSE)</f>
        <v>2.6069733117608935</v>
      </c>
      <c r="I127" s="32">
        <f t="shared" si="25"/>
        <v>0</v>
      </c>
      <c r="J127" s="40">
        <f t="shared" si="26"/>
        <v>1</v>
      </c>
      <c r="K127" s="41"/>
      <c r="L127" s="40"/>
      <c r="M127" s="23">
        <v>124</v>
      </c>
      <c r="N127" s="30">
        <f>IF(M127&lt;=Calculator!$F$9,'Growth rate'!J126,0)</f>
        <v>0</v>
      </c>
      <c r="O127" s="30">
        <f t="shared" si="21"/>
        <v>0</v>
      </c>
      <c r="P127" s="31">
        <f t="shared" si="22"/>
        <v>0</v>
      </c>
      <c r="Q127" s="31">
        <f t="shared" si="23"/>
        <v>0</v>
      </c>
      <c r="R127" s="31">
        <f t="shared" si="15"/>
        <v>0</v>
      </c>
      <c r="S127" s="24">
        <f t="shared" si="24"/>
        <v>0.5</v>
      </c>
      <c r="T127" s="30">
        <f>VLOOKUP(S127,LAI!$E$132:$F$282,2,FALSE)</f>
        <v>2.6069733117608935</v>
      </c>
      <c r="U127" s="32">
        <f t="shared" si="16"/>
        <v>0</v>
      </c>
      <c r="V127" s="35"/>
    </row>
    <row r="128" spans="1:22" x14ac:dyDescent="0.35">
      <c r="A128" s="23">
        <f t="shared" si="27"/>
        <v>125</v>
      </c>
      <c r="B128" s="30">
        <f>IF(A128&lt;=Calculator!$B$9,'Growth rate'!B127,0)</f>
        <v>0</v>
      </c>
      <c r="C128" s="30">
        <f t="shared" si="17"/>
        <v>0</v>
      </c>
      <c r="D128" s="31">
        <f t="shared" si="18"/>
        <v>0</v>
      </c>
      <c r="E128" s="31">
        <f t="shared" si="19"/>
        <v>0</v>
      </c>
      <c r="F128" s="31">
        <f t="shared" si="14"/>
        <v>0</v>
      </c>
      <c r="G128" s="24">
        <f t="shared" si="20"/>
        <v>0.5</v>
      </c>
      <c r="H128" s="30">
        <f>VLOOKUP(G128,LAI!$E$132:$F$282,2,FALSE)</f>
        <v>2.6069733117608935</v>
      </c>
      <c r="I128" s="32">
        <f t="shared" si="25"/>
        <v>0</v>
      </c>
      <c r="J128" s="40">
        <f t="shared" si="26"/>
        <v>1</v>
      </c>
      <c r="K128" s="41"/>
      <c r="L128" s="40"/>
      <c r="M128" s="23">
        <v>125</v>
      </c>
      <c r="N128" s="30">
        <f>IF(M128&lt;=Calculator!$F$9,'Growth rate'!J127,0)</f>
        <v>0</v>
      </c>
      <c r="O128" s="30">
        <f t="shared" si="21"/>
        <v>0</v>
      </c>
      <c r="P128" s="31">
        <f t="shared" si="22"/>
        <v>0</v>
      </c>
      <c r="Q128" s="31">
        <f t="shared" si="23"/>
        <v>0</v>
      </c>
      <c r="R128" s="31">
        <f t="shared" si="15"/>
        <v>0</v>
      </c>
      <c r="S128" s="24">
        <f t="shared" si="24"/>
        <v>0.5</v>
      </c>
      <c r="T128" s="30">
        <f>VLOOKUP(S128,LAI!$E$132:$F$282,2,FALSE)</f>
        <v>2.6069733117608935</v>
      </c>
      <c r="U128" s="32">
        <f t="shared" si="16"/>
        <v>0</v>
      </c>
      <c r="V128" s="35"/>
    </row>
    <row r="129" spans="1:22" x14ac:dyDescent="0.35">
      <c r="A129" s="23">
        <f t="shared" si="27"/>
        <v>126</v>
      </c>
      <c r="B129" s="30">
        <f>IF(A129&lt;=Calculator!$B$9,'Growth rate'!B128,0)</f>
        <v>0</v>
      </c>
      <c r="C129" s="30">
        <f t="shared" si="17"/>
        <v>0</v>
      </c>
      <c r="D129" s="31">
        <f t="shared" si="18"/>
        <v>0</v>
      </c>
      <c r="E129" s="31">
        <f t="shared" si="19"/>
        <v>0</v>
      </c>
      <c r="F129" s="31">
        <f t="shared" si="14"/>
        <v>0</v>
      </c>
      <c r="G129" s="24">
        <f t="shared" si="20"/>
        <v>0.5</v>
      </c>
      <c r="H129" s="30">
        <f>VLOOKUP(G129,LAI!$E$132:$F$282,2,FALSE)</f>
        <v>2.6069733117608935</v>
      </c>
      <c r="I129" s="32">
        <f t="shared" si="25"/>
        <v>0</v>
      </c>
      <c r="J129" s="40">
        <f t="shared" si="26"/>
        <v>1</v>
      </c>
      <c r="K129" s="41"/>
      <c r="L129" s="40"/>
      <c r="M129" s="23">
        <v>126</v>
      </c>
      <c r="N129" s="30">
        <f>IF(M129&lt;=Calculator!$F$9,'Growth rate'!J128,0)</f>
        <v>0</v>
      </c>
      <c r="O129" s="30">
        <f t="shared" si="21"/>
        <v>0</v>
      </c>
      <c r="P129" s="31">
        <f t="shared" si="22"/>
        <v>0</v>
      </c>
      <c r="Q129" s="31">
        <f t="shared" si="23"/>
        <v>0</v>
      </c>
      <c r="R129" s="31">
        <f t="shared" si="15"/>
        <v>0</v>
      </c>
      <c r="S129" s="24">
        <f t="shared" si="24"/>
        <v>0.5</v>
      </c>
      <c r="T129" s="30">
        <f>VLOOKUP(S129,LAI!$E$132:$F$282,2,FALSE)</f>
        <v>2.6069733117608935</v>
      </c>
      <c r="U129" s="32">
        <f t="shared" si="16"/>
        <v>0</v>
      </c>
      <c r="V129" s="35"/>
    </row>
    <row r="130" spans="1:22" x14ac:dyDescent="0.35">
      <c r="A130" s="23">
        <f t="shared" si="27"/>
        <v>127</v>
      </c>
      <c r="B130" s="30">
        <f>IF(A130&lt;=Calculator!$B$9,'Growth rate'!B129,0)</f>
        <v>0</v>
      </c>
      <c r="C130" s="30">
        <f t="shared" si="17"/>
        <v>0</v>
      </c>
      <c r="D130" s="31">
        <f t="shared" si="18"/>
        <v>0</v>
      </c>
      <c r="E130" s="31">
        <f t="shared" si="19"/>
        <v>0</v>
      </c>
      <c r="F130" s="31">
        <f t="shared" si="14"/>
        <v>0</v>
      </c>
      <c r="G130" s="24">
        <f t="shared" si="20"/>
        <v>0.5</v>
      </c>
      <c r="H130" s="30">
        <f>VLOOKUP(G130,LAI!$E$132:$F$282,2,FALSE)</f>
        <v>2.6069733117608935</v>
      </c>
      <c r="I130" s="32">
        <f t="shared" si="25"/>
        <v>0</v>
      </c>
      <c r="J130" s="40">
        <f t="shared" si="26"/>
        <v>1</v>
      </c>
      <c r="K130" s="41"/>
      <c r="L130" s="40"/>
      <c r="M130" s="23">
        <v>127</v>
      </c>
      <c r="N130" s="30">
        <f>IF(M130&lt;=Calculator!$F$9,'Growth rate'!J129,0)</f>
        <v>0</v>
      </c>
      <c r="O130" s="30">
        <f t="shared" si="21"/>
        <v>0</v>
      </c>
      <c r="P130" s="31">
        <f t="shared" si="22"/>
        <v>0</v>
      </c>
      <c r="Q130" s="31">
        <f t="shared" si="23"/>
        <v>0</v>
      </c>
      <c r="R130" s="31">
        <f t="shared" si="15"/>
        <v>0</v>
      </c>
      <c r="S130" s="24">
        <f t="shared" si="24"/>
        <v>0.5</v>
      </c>
      <c r="T130" s="30">
        <f>VLOOKUP(S130,LAI!$E$132:$F$282,2,FALSE)</f>
        <v>2.6069733117608935</v>
      </c>
      <c r="U130" s="32">
        <f t="shared" si="16"/>
        <v>0</v>
      </c>
      <c r="V130" s="35"/>
    </row>
    <row r="131" spans="1:22" x14ac:dyDescent="0.35">
      <c r="A131" s="23">
        <f t="shared" si="27"/>
        <v>128</v>
      </c>
      <c r="B131" s="30">
        <f>IF(A131&lt;=Calculator!$B$9,'Growth rate'!B130,0)</f>
        <v>0</v>
      </c>
      <c r="C131" s="30">
        <f t="shared" si="17"/>
        <v>0</v>
      </c>
      <c r="D131" s="31">
        <f t="shared" si="18"/>
        <v>0</v>
      </c>
      <c r="E131" s="31">
        <f t="shared" si="19"/>
        <v>0</v>
      </c>
      <c r="F131" s="31">
        <f t="shared" si="14"/>
        <v>0</v>
      </c>
      <c r="G131" s="24">
        <f t="shared" si="20"/>
        <v>0.5</v>
      </c>
      <c r="H131" s="30">
        <f>VLOOKUP(G131,LAI!$E$132:$F$282,2,FALSE)</f>
        <v>2.6069733117608935</v>
      </c>
      <c r="I131" s="32">
        <f t="shared" si="25"/>
        <v>0</v>
      </c>
      <c r="J131" s="40">
        <f t="shared" si="26"/>
        <v>1</v>
      </c>
      <c r="K131" s="41"/>
      <c r="L131" s="40"/>
      <c r="M131" s="23">
        <v>128</v>
      </c>
      <c r="N131" s="30">
        <f>IF(M131&lt;=Calculator!$F$9,'Growth rate'!J130,0)</f>
        <v>0</v>
      </c>
      <c r="O131" s="30">
        <f t="shared" si="21"/>
        <v>0</v>
      </c>
      <c r="P131" s="31">
        <f t="shared" si="22"/>
        <v>0</v>
      </c>
      <c r="Q131" s="31">
        <f t="shared" si="23"/>
        <v>0</v>
      </c>
      <c r="R131" s="31">
        <f t="shared" si="15"/>
        <v>0</v>
      </c>
      <c r="S131" s="24">
        <f t="shared" si="24"/>
        <v>0.5</v>
      </c>
      <c r="T131" s="30">
        <f>VLOOKUP(S131,LAI!$E$132:$F$282,2,FALSE)</f>
        <v>2.6069733117608935</v>
      </c>
      <c r="U131" s="32">
        <f t="shared" si="16"/>
        <v>0</v>
      </c>
      <c r="V131" s="35"/>
    </row>
    <row r="132" spans="1:22" x14ac:dyDescent="0.35">
      <c r="A132" s="23">
        <f t="shared" si="27"/>
        <v>129</v>
      </c>
      <c r="B132" s="30">
        <f>IF(A132&lt;=Calculator!$B$9,'Growth rate'!B131,0)</f>
        <v>0</v>
      </c>
      <c r="C132" s="30">
        <f t="shared" si="17"/>
        <v>0</v>
      </c>
      <c r="D132" s="31">
        <f t="shared" si="18"/>
        <v>0</v>
      </c>
      <c r="E132" s="31">
        <f t="shared" si="19"/>
        <v>0</v>
      </c>
      <c r="F132" s="31">
        <f t="shared" ref="F132:F195" si="28">IF(D132&gt;0,IF(E132&gt;0,D132/E132,0),0)</f>
        <v>0</v>
      </c>
      <c r="G132" s="24">
        <f t="shared" si="20"/>
        <v>0.5</v>
      </c>
      <c r="H132" s="30">
        <f>VLOOKUP(G132,LAI!$E$132:$F$282,2,FALSE)</f>
        <v>2.6069733117608935</v>
      </c>
      <c r="I132" s="32">
        <f t="shared" si="25"/>
        <v>0</v>
      </c>
      <c r="J132" s="40">
        <f t="shared" si="26"/>
        <v>1</v>
      </c>
      <c r="K132" s="41"/>
      <c r="L132" s="40"/>
      <c r="M132" s="23">
        <v>129</v>
      </c>
      <c r="N132" s="30">
        <f>IF(M132&lt;=Calculator!$F$9,'Growth rate'!J131,0)</f>
        <v>0</v>
      </c>
      <c r="O132" s="30">
        <f t="shared" si="21"/>
        <v>0</v>
      </c>
      <c r="P132" s="31">
        <f t="shared" si="22"/>
        <v>0</v>
      </c>
      <c r="Q132" s="31">
        <f t="shared" si="23"/>
        <v>0</v>
      </c>
      <c r="R132" s="31">
        <f t="shared" ref="R132:R195" si="29">IF(P132&gt;0,IF(Q132&gt;0,P132/Q132,0),0)</f>
        <v>0</v>
      </c>
      <c r="S132" s="24">
        <f t="shared" si="24"/>
        <v>0.5</v>
      </c>
      <c r="T132" s="30">
        <f>VLOOKUP(S132,LAI!$E$132:$F$282,2,FALSE)</f>
        <v>2.6069733117608935</v>
      </c>
      <c r="U132" s="32">
        <f t="shared" ref="U132:U195" si="30">(((Q132/2)^2)*PI())*T132</f>
        <v>0</v>
      </c>
      <c r="V132" s="35"/>
    </row>
    <row r="133" spans="1:22" x14ac:dyDescent="0.35">
      <c r="A133" s="23">
        <f t="shared" si="27"/>
        <v>130</v>
      </c>
      <c r="B133" s="30">
        <f>IF(A133&lt;=Calculator!$B$9,'Growth rate'!B132,0)</f>
        <v>0</v>
      </c>
      <c r="C133" s="30">
        <f t="shared" ref="C133:C196" si="31">IF(B133&lt;=10,B133,10)</f>
        <v>0</v>
      </c>
      <c r="D133" s="31">
        <f t="shared" ref="D133:D196" si="32">IF(C133&gt;0,4.8082  + (C133 * 1.6692),0)</f>
        <v>0</v>
      </c>
      <c r="E133" s="31">
        <f t="shared" ref="E133:E196" si="33">IF(C133&gt;0,EXP(1.9526  + (LN(C133) * 0.3644)),0)</f>
        <v>0</v>
      </c>
      <c r="F133" s="31">
        <f t="shared" si="28"/>
        <v>0</v>
      </c>
      <c r="G133" s="24">
        <f t="shared" ref="G133:G196" si="34">IF(F133&gt;2,2, IF(F133&lt;0.5,0.5,ROUND(F133,2)))</f>
        <v>0.5</v>
      </c>
      <c r="H133" s="30">
        <f>VLOOKUP(G133,LAI!$E$132:$F$282,2,FALSE)</f>
        <v>2.6069733117608935</v>
      </c>
      <c r="I133" s="32">
        <f t="shared" si="25"/>
        <v>0</v>
      </c>
      <c r="J133" s="40">
        <f t="shared" si="26"/>
        <v>1</v>
      </c>
      <c r="K133" s="41"/>
      <c r="L133" s="40"/>
      <c r="M133" s="23">
        <v>130</v>
      </c>
      <c r="N133" s="30">
        <f>IF(M133&lt;=Calculator!$F$9,'Growth rate'!J132,0)</f>
        <v>0</v>
      </c>
      <c r="O133" s="30">
        <f t="shared" ref="O133:O196" si="35">IF(N133&lt;=10,N133,10)</f>
        <v>0</v>
      </c>
      <c r="P133" s="31">
        <f t="shared" ref="P133:P196" si="36">IF(O133&gt;0,4.8082  + (O133 * 1.6692),0)</f>
        <v>0</v>
      </c>
      <c r="Q133" s="31">
        <f t="shared" ref="Q133:Q196" si="37">IF(O133&gt;0,EXP(1.9526  + (LN(O133) * 0.3644)),0)</f>
        <v>0</v>
      </c>
      <c r="R133" s="31">
        <f t="shared" si="29"/>
        <v>0</v>
      </c>
      <c r="S133" s="24">
        <f t="shared" ref="S133:S196" si="38">IF(R133&gt;2,2, IF(R133&lt;0.5,0.5,ROUND(R133,2)))</f>
        <v>0.5</v>
      </c>
      <c r="T133" s="30">
        <f>VLOOKUP(S133,LAI!$E$132:$F$282,2,FALSE)</f>
        <v>2.6069733117608935</v>
      </c>
      <c r="U133" s="32">
        <f t="shared" si="30"/>
        <v>0</v>
      </c>
      <c r="V133" s="35"/>
    </row>
    <row r="134" spans="1:22" x14ac:dyDescent="0.35">
      <c r="A134" s="23">
        <f t="shared" si="27"/>
        <v>131</v>
      </c>
      <c r="B134" s="30">
        <f>IF(A134&lt;=Calculator!$B$9,'Growth rate'!B133,0)</f>
        <v>0</v>
      </c>
      <c r="C134" s="30">
        <f t="shared" si="31"/>
        <v>0</v>
      </c>
      <c r="D134" s="31">
        <f t="shared" si="32"/>
        <v>0</v>
      </c>
      <c r="E134" s="31">
        <f t="shared" si="33"/>
        <v>0</v>
      </c>
      <c r="F134" s="31">
        <f t="shared" si="28"/>
        <v>0</v>
      </c>
      <c r="G134" s="24">
        <f t="shared" si="34"/>
        <v>0.5</v>
      </c>
      <c r="H134" s="30">
        <f>VLOOKUP(G134,LAI!$E$132:$F$282,2,FALSE)</f>
        <v>2.6069733117608935</v>
      </c>
      <c r="I134" s="32">
        <f t="shared" ref="I134:I197" si="39">IF(E134=0,0,IF(((((E134/2)^2)*PI())*H134)&lt;I133, I133,((((E134/2)^2)*PI())*H134)))</f>
        <v>0</v>
      </c>
      <c r="J134" s="40">
        <f t="shared" ref="J134:J197" si="40">IF(I134=I133,1,"")</f>
        <v>1</v>
      </c>
      <c r="K134" s="41"/>
      <c r="L134" s="40"/>
      <c r="M134" s="23">
        <v>131</v>
      </c>
      <c r="N134" s="30">
        <f>IF(M134&lt;=Calculator!$F$9,'Growth rate'!J133,0)</f>
        <v>0</v>
      </c>
      <c r="O134" s="30">
        <f t="shared" si="35"/>
        <v>0</v>
      </c>
      <c r="P134" s="31">
        <f t="shared" si="36"/>
        <v>0</v>
      </c>
      <c r="Q134" s="31">
        <f t="shared" si="37"/>
        <v>0</v>
      </c>
      <c r="R134" s="31">
        <f t="shared" si="29"/>
        <v>0</v>
      </c>
      <c r="S134" s="24">
        <f t="shared" si="38"/>
        <v>0.5</v>
      </c>
      <c r="T134" s="30">
        <f>VLOOKUP(S134,LAI!$E$132:$F$282,2,FALSE)</f>
        <v>2.6069733117608935</v>
      </c>
      <c r="U134" s="32">
        <f t="shared" si="30"/>
        <v>0</v>
      </c>
      <c r="V134" s="35"/>
    </row>
    <row r="135" spans="1:22" x14ac:dyDescent="0.35">
      <c r="A135" s="23">
        <f t="shared" si="27"/>
        <v>132</v>
      </c>
      <c r="B135" s="30">
        <f>IF(A135&lt;=Calculator!$B$9,'Growth rate'!B134,0)</f>
        <v>0</v>
      </c>
      <c r="C135" s="30">
        <f t="shared" si="31"/>
        <v>0</v>
      </c>
      <c r="D135" s="31">
        <f t="shared" si="32"/>
        <v>0</v>
      </c>
      <c r="E135" s="31">
        <f t="shared" si="33"/>
        <v>0</v>
      </c>
      <c r="F135" s="31">
        <f t="shared" si="28"/>
        <v>0</v>
      </c>
      <c r="G135" s="24">
        <f t="shared" si="34"/>
        <v>0.5</v>
      </c>
      <c r="H135" s="30">
        <f>VLOOKUP(G135,LAI!$E$132:$F$282,2,FALSE)</f>
        <v>2.6069733117608935</v>
      </c>
      <c r="I135" s="32">
        <f t="shared" si="39"/>
        <v>0</v>
      </c>
      <c r="J135" s="40">
        <f t="shared" si="40"/>
        <v>1</v>
      </c>
      <c r="K135" s="41"/>
      <c r="L135" s="40"/>
      <c r="M135" s="23">
        <v>132</v>
      </c>
      <c r="N135" s="30">
        <f>IF(M135&lt;=Calculator!$F$9,'Growth rate'!J134,0)</f>
        <v>0</v>
      </c>
      <c r="O135" s="30">
        <f t="shared" si="35"/>
        <v>0</v>
      </c>
      <c r="P135" s="31">
        <f t="shared" si="36"/>
        <v>0</v>
      </c>
      <c r="Q135" s="31">
        <f t="shared" si="37"/>
        <v>0</v>
      </c>
      <c r="R135" s="31">
        <f t="shared" si="29"/>
        <v>0</v>
      </c>
      <c r="S135" s="24">
        <f t="shared" si="38"/>
        <v>0.5</v>
      </c>
      <c r="T135" s="30">
        <f>VLOOKUP(S135,LAI!$E$132:$F$282,2,FALSE)</f>
        <v>2.6069733117608935</v>
      </c>
      <c r="U135" s="32">
        <f t="shared" si="30"/>
        <v>0</v>
      </c>
      <c r="V135" s="35"/>
    </row>
    <row r="136" spans="1:22" x14ac:dyDescent="0.35">
      <c r="A136" s="23">
        <f t="shared" si="27"/>
        <v>133</v>
      </c>
      <c r="B136" s="30">
        <f>IF(A136&lt;=Calculator!$B$9,'Growth rate'!B135,0)</f>
        <v>0</v>
      </c>
      <c r="C136" s="30">
        <f t="shared" si="31"/>
        <v>0</v>
      </c>
      <c r="D136" s="31">
        <f t="shared" si="32"/>
        <v>0</v>
      </c>
      <c r="E136" s="31">
        <f t="shared" si="33"/>
        <v>0</v>
      </c>
      <c r="F136" s="31">
        <f t="shared" si="28"/>
        <v>0</v>
      </c>
      <c r="G136" s="24">
        <f t="shared" si="34"/>
        <v>0.5</v>
      </c>
      <c r="H136" s="30">
        <f>VLOOKUP(G136,LAI!$E$132:$F$282,2,FALSE)</f>
        <v>2.6069733117608935</v>
      </c>
      <c r="I136" s="32">
        <f t="shared" si="39"/>
        <v>0</v>
      </c>
      <c r="J136" s="40">
        <f t="shared" si="40"/>
        <v>1</v>
      </c>
      <c r="K136" s="41"/>
      <c r="L136" s="40"/>
      <c r="M136" s="23">
        <v>133</v>
      </c>
      <c r="N136" s="30">
        <f>IF(M136&lt;=Calculator!$F$9,'Growth rate'!J135,0)</f>
        <v>0</v>
      </c>
      <c r="O136" s="30">
        <f t="shared" si="35"/>
        <v>0</v>
      </c>
      <c r="P136" s="31">
        <f t="shared" si="36"/>
        <v>0</v>
      </c>
      <c r="Q136" s="31">
        <f t="shared" si="37"/>
        <v>0</v>
      </c>
      <c r="R136" s="31">
        <f t="shared" si="29"/>
        <v>0</v>
      </c>
      <c r="S136" s="24">
        <f t="shared" si="38"/>
        <v>0.5</v>
      </c>
      <c r="T136" s="30">
        <f>VLOOKUP(S136,LAI!$E$132:$F$282,2,FALSE)</f>
        <v>2.6069733117608935</v>
      </c>
      <c r="U136" s="32">
        <f t="shared" si="30"/>
        <v>0</v>
      </c>
      <c r="V136" s="35"/>
    </row>
    <row r="137" spans="1:22" x14ac:dyDescent="0.35">
      <c r="A137" s="23">
        <f t="shared" si="27"/>
        <v>134</v>
      </c>
      <c r="B137" s="30">
        <f>IF(A137&lt;=Calculator!$B$9,'Growth rate'!B136,0)</f>
        <v>0</v>
      </c>
      <c r="C137" s="30">
        <f t="shared" si="31"/>
        <v>0</v>
      </c>
      <c r="D137" s="31">
        <f t="shared" si="32"/>
        <v>0</v>
      </c>
      <c r="E137" s="31">
        <f t="shared" si="33"/>
        <v>0</v>
      </c>
      <c r="F137" s="31">
        <f t="shared" si="28"/>
        <v>0</v>
      </c>
      <c r="G137" s="24">
        <f t="shared" si="34"/>
        <v>0.5</v>
      </c>
      <c r="H137" s="30">
        <f>VLOOKUP(G137,LAI!$E$132:$F$282,2,FALSE)</f>
        <v>2.6069733117608935</v>
      </c>
      <c r="I137" s="32">
        <f t="shared" si="39"/>
        <v>0</v>
      </c>
      <c r="J137" s="40">
        <f t="shared" si="40"/>
        <v>1</v>
      </c>
      <c r="K137" s="41"/>
      <c r="L137" s="40"/>
      <c r="M137" s="23">
        <v>134</v>
      </c>
      <c r="N137" s="30">
        <f>IF(M137&lt;=Calculator!$F$9,'Growth rate'!J136,0)</f>
        <v>0</v>
      </c>
      <c r="O137" s="30">
        <f t="shared" si="35"/>
        <v>0</v>
      </c>
      <c r="P137" s="31">
        <f t="shared" si="36"/>
        <v>0</v>
      </c>
      <c r="Q137" s="31">
        <f t="shared" si="37"/>
        <v>0</v>
      </c>
      <c r="R137" s="31">
        <f t="shared" si="29"/>
        <v>0</v>
      </c>
      <c r="S137" s="24">
        <f t="shared" si="38"/>
        <v>0.5</v>
      </c>
      <c r="T137" s="30">
        <f>VLOOKUP(S137,LAI!$E$132:$F$282,2,FALSE)</f>
        <v>2.6069733117608935</v>
      </c>
      <c r="U137" s="32">
        <f t="shared" si="30"/>
        <v>0</v>
      </c>
      <c r="V137" s="35"/>
    </row>
    <row r="138" spans="1:22" x14ac:dyDescent="0.35">
      <c r="A138" s="23">
        <f t="shared" si="27"/>
        <v>135</v>
      </c>
      <c r="B138" s="30">
        <f>IF(A138&lt;=Calculator!$B$9,'Growth rate'!B137,0)</f>
        <v>0</v>
      </c>
      <c r="C138" s="30">
        <f t="shared" si="31"/>
        <v>0</v>
      </c>
      <c r="D138" s="31">
        <f t="shared" si="32"/>
        <v>0</v>
      </c>
      <c r="E138" s="31">
        <f t="shared" si="33"/>
        <v>0</v>
      </c>
      <c r="F138" s="31">
        <f t="shared" si="28"/>
        <v>0</v>
      </c>
      <c r="G138" s="24">
        <f t="shared" si="34"/>
        <v>0.5</v>
      </c>
      <c r="H138" s="30">
        <f>VLOOKUP(G138,LAI!$E$132:$F$282,2,FALSE)</f>
        <v>2.6069733117608935</v>
      </c>
      <c r="I138" s="32">
        <f t="shared" si="39"/>
        <v>0</v>
      </c>
      <c r="J138" s="40">
        <f t="shared" si="40"/>
        <v>1</v>
      </c>
      <c r="K138" s="41"/>
      <c r="L138" s="40"/>
      <c r="M138" s="23">
        <v>135</v>
      </c>
      <c r="N138" s="30">
        <f>IF(M138&lt;=Calculator!$F$9,'Growth rate'!J137,0)</f>
        <v>0</v>
      </c>
      <c r="O138" s="30">
        <f t="shared" si="35"/>
        <v>0</v>
      </c>
      <c r="P138" s="31">
        <f t="shared" si="36"/>
        <v>0</v>
      </c>
      <c r="Q138" s="31">
        <f t="shared" si="37"/>
        <v>0</v>
      </c>
      <c r="R138" s="31">
        <f t="shared" si="29"/>
        <v>0</v>
      </c>
      <c r="S138" s="24">
        <f t="shared" si="38"/>
        <v>0.5</v>
      </c>
      <c r="T138" s="30">
        <f>VLOOKUP(S138,LAI!$E$132:$F$282,2,FALSE)</f>
        <v>2.6069733117608935</v>
      </c>
      <c r="U138" s="32">
        <f t="shared" si="30"/>
        <v>0</v>
      </c>
      <c r="V138" s="35"/>
    </row>
    <row r="139" spans="1:22" x14ac:dyDescent="0.35">
      <c r="A139" s="23">
        <f t="shared" si="27"/>
        <v>136</v>
      </c>
      <c r="B139" s="30">
        <f>IF(A139&lt;=Calculator!$B$9,'Growth rate'!B138,0)</f>
        <v>0</v>
      </c>
      <c r="C139" s="30">
        <f t="shared" si="31"/>
        <v>0</v>
      </c>
      <c r="D139" s="31">
        <f t="shared" si="32"/>
        <v>0</v>
      </c>
      <c r="E139" s="31">
        <f t="shared" si="33"/>
        <v>0</v>
      </c>
      <c r="F139" s="31">
        <f t="shared" si="28"/>
        <v>0</v>
      </c>
      <c r="G139" s="24">
        <f t="shared" si="34"/>
        <v>0.5</v>
      </c>
      <c r="H139" s="30">
        <f>VLOOKUP(G139,LAI!$E$132:$F$282,2,FALSE)</f>
        <v>2.6069733117608935</v>
      </c>
      <c r="I139" s="32">
        <f t="shared" si="39"/>
        <v>0</v>
      </c>
      <c r="J139" s="40">
        <f t="shared" si="40"/>
        <v>1</v>
      </c>
      <c r="K139" s="41"/>
      <c r="L139" s="40"/>
      <c r="M139" s="23">
        <v>136</v>
      </c>
      <c r="N139" s="30">
        <f>IF(M139&lt;=Calculator!$F$9,'Growth rate'!J138,0)</f>
        <v>0</v>
      </c>
      <c r="O139" s="30">
        <f t="shared" si="35"/>
        <v>0</v>
      </c>
      <c r="P139" s="31">
        <f t="shared" si="36"/>
        <v>0</v>
      </c>
      <c r="Q139" s="31">
        <f t="shared" si="37"/>
        <v>0</v>
      </c>
      <c r="R139" s="31">
        <f t="shared" si="29"/>
        <v>0</v>
      </c>
      <c r="S139" s="24">
        <f t="shared" si="38"/>
        <v>0.5</v>
      </c>
      <c r="T139" s="30">
        <f>VLOOKUP(S139,LAI!$E$132:$F$282,2,FALSE)</f>
        <v>2.6069733117608935</v>
      </c>
      <c r="U139" s="32">
        <f t="shared" si="30"/>
        <v>0</v>
      </c>
      <c r="V139" s="35"/>
    </row>
    <row r="140" spans="1:22" x14ac:dyDescent="0.35">
      <c r="A140" s="23">
        <f t="shared" si="27"/>
        <v>137</v>
      </c>
      <c r="B140" s="30">
        <f>IF(A140&lt;=Calculator!$B$9,'Growth rate'!B139,0)</f>
        <v>0</v>
      </c>
      <c r="C140" s="30">
        <f t="shared" si="31"/>
        <v>0</v>
      </c>
      <c r="D140" s="31">
        <f t="shared" si="32"/>
        <v>0</v>
      </c>
      <c r="E140" s="31">
        <f t="shared" si="33"/>
        <v>0</v>
      </c>
      <c r="F140" s="31">
        <f t="shared" si="28"/>
        <v>0</v>
      </c>
      <c r="G140" s="24">
        <f t="shared" si="34"/>
        <v>0.5</v>
      </c>
      <c r="H140" s="30">
        <f>VLOOKUP(G140,LAI!$E$132:$F$282,2,FALSE)</f>
        <v>2.6069733117608935</v>
      </c>
      <c r="I140" s="32">
        <f t="shared" si="39"/>
        <v>0</v>
      </c>
      <c r="J140" s="40">
        <f t="shared" si="40"/>
        <v>1</v>
      </c>
      <c r="K140" s="41"/>
      <c r="L140" s="40"/>
      <c r="M140" s="23">
        <v>137</v>
      </c>
      <c r="N140" s="30">
        <f>IF(M140&lt;=Calculator!$F$9,'Growth rate'!J139,0)</f>
        <v>0</v>
      </c>
      <c r="O140" s="30">
        <f t="shared" si="35"/>
        <v>0</v>
      </c>
      <c r="P140" s="31">
        <f t="shared" si="36"/>
        <v>0</v>
      </c>
      <c r="Q140" s="31">
        <f t="shared" si="37"/>
        <v>0</v>
      </c>
      <c r="R140" s="31">
        <f t="shared" si="29"/>
        <v>0</v>
      </c>
      <c r="S140" s="24">
        <f t="shared" si="38"/>
        <v>0.5</v>
      </c>
      <c r="T140" s="30">
        <f>VLOOKUP(S140,LAI!$E$132:$F$282,2,FALSE)</f>
        <v>2.6069733117608935</v>
      </c>
      <c r="U140" s="32">
        <f t="shared" si="30"/>
        <v>0</v>
      </c>
      <c r="V140" s="35"/>
    </row>
    <row r="141" spans="1:22" x14ac:dyDescent="0.35">
      <c r="A141" s="23">
        <f t="shared" si="27"/>
        <v>138</v>
      </c>
      <c r="B141" s="30">
        <f>IF(A141&lt;=Calculator!$B$9,'Growth rate'!B140,0)</f>
        <v>0</v>
      </c>
      <c r="C141" s="30">
        <f t="shared" si="31"/>
        <v>0</v>
      </c>
      <c r="D141" s="31">
        <f t="shared" si="32"/>
        <v>0</v>
      </c>
      <c r="E141" s="31">
        <f t="shared" si="33"/>
        <v>0</v>
      </c>
      <c r="F141" s="31">
        <f t="shared" si="28"/>
        <v>0</v>
      </c>
      <c r="G141" s="24">
        <f t="shared" si="34"/>
        <v>0.5</v>
      </c>
      <c r="H141" s="30">
        <f>VLOOKUP(G141,LAI!$E$132:$F$282,2,FALSE)</f>
        <v>2.6069733117608935</v>
      </c>
      <c r="I141" s="32">
        <f t="shared" si="39"/>
        <v>0</v>
      </c>
      <c r="J141" s="40">
        <f t="shared" si="40"/>
        <v>1</v>
      </c>
      <c r="K141" s="41"/>
      <c r="L141" s="40"/>
      <c r="M141" s="23">
        <v>138</v>
      </c>
      <c r="N141" s="30">
        <f>IF(M141&lt;=Calculator!$F$9,'Growth rate'!J140,0)</f>
        <v>0</v>
      </c>
      <c r="O141" s="30">
        <f t="shared" si="35"/>
        <v>0</v>
      </c>
      <c r="P141" s="31">
        <f t="shared" si="36"/>
        <v>0</v>
      </c>
      <c r="Q141" s="31">
        <f t="shared" si="37"/>
        <v>0</v>
      </c>
      <c r="R141" s="31">
        <f t="shared" si="29"/>
        <v>0</v>
      </c>
      <c r="S141" s="24">
        <f t="shared" si="38"/>
        <v>0.5</v>
      </c>
      <c r="T141" s="30">
        <f>VLOOKUP(S141,LAI!$E$132:$F$282,2,FALSE)</f>
        <v>2.6069733117608935</v>
      </c>
      <c r="U141" s="32">
        <f t="shared" si="30"/>
        <v>0</v>
      </c>
      <c r="V141" s="35"/>
    </row>
    <row r="142" spans="1:22" x14ac:dyDescent="0.35">
      <c r="A142" s="23">
        <f t="shared" si="27"/>
        <v>139</v>
      </c>
      <c r="B142" s="30">
        <f>IF(A142&lt;=Calculator!$B$9,'Growth rate'!B141,0)</f>
        <v>0</v>
      </c>
      <c r="C142" s="30">
        <f t="shared" si="31"/>
        <v>0</v>
      </c>
      <c r="D142" s="31">
        <f t="shared" si="32"/>
        <v>0</v>
      </c>
      <c r="E142" s="31">
        <f t="shared" si="33"/>
        <v>0</v>
      </c>
      <c r="F142" s="31">
        <f t="shared" si="28"/>
        <v>0</v>
      </c>
      <c r="G142" s="24">
        <f t="shared" si="34"/>
        <v>0.5</v>
      </c>
      <c r="H142" s="30">
        <f>VLOOKUP(G142,LAI!$E$132:$F$282,2,FALSE)</f>
        <v>2.6069733117608935</v>
      </c>
      <c r="I142" s="32">
        <f t="shared" si="39"/>
        <v>0</v>
      </c>
      <c r="J142" s="40">
        <f t="shared" si="40"/>
        <v>1</v>
      </c>
      <c r="K142" s="41"/>
      <c r="L142" s="40"/>
      <c r="M142" s="23">
        <v>139</v>
      </c>
      <c r="N142" s="30">
        <f>IF(M142&lt;=Calculator!$F$9,'Growth rate'!J141,0)</f>
        <v>0</v>
      </c>
      <c r="O142" s="30">
        <f t="shared" si="35"/>
        <v>0</v>
      </c>
      <c r="P142" s="31">
        <f t="shared" si="36"/>
        <v>0</v>
      </c>
      <c r="Q142" s="31">
        <f t="shared" si="37"/>
        <v>0</v>
      </c>
      <c r="R142" s="31">
        <f t="shared" si="29"/>
        <v>0</v>
      </c>
      <c r="S142" s="24">
        <f t="shared" si="38"/>
        <v>0.5</v>
      </c>
      <c r="T142" s="30">
        <f>VLOOKUP(S142,LAI!$E$132:$F$282,2,FALSE)</f>
        <v>2.6069733117608935</v>
      </c>
      <c r="U142" s="32">
        <f t="shared" si="30"/>
        <v>0</v>
      </c>
      <c r="V142" s="35"/>
    </row>
    <row r="143" spans="1:22" x14ac:dyDescent="0.35">
      <c r="A143" s="23">
        <f t="shared" si="27"/>
        <v>140</v>
      </c>
      <c r="B143" s="30">
        <f>IF(A143&lt;=Calculator!$B$9,'Growth rate'!B142,0)</f>
        <v>0</v>
      </c>
      <c r="C143" s="30">
        <f t="shared" si="31"/>
        <v>0</v>
      </c>
      <c r="D143" s="31">
        <f t="shared" si="32"/>
        <v>0</v>
      </c>
      <c r="E143" s="31">
        <f t="shared" si="33"/>
        <v>0</v>
      </c>
      <c r="F143" s="31">
        <f t="shared" si="28"/>
        <v>0</v>
      </c>
      <c r="G143" s="24">
        <f t="shared" si="34"/>
        <v>0.5</v>
      </c>
      <c r="H143" s="30">
        <f>VLOOKUP(G143,LAI!$E$132:$F$282,2,FALSE)</f>
        <v>2.6069733117608935</v>
      </c>
      <c r="I143" s="32">
        <f t="shared" si="39"/>
        <v>0</v>
      </c>
      <c r="J143" s="40">
        <f t="shared" si="40"/>
        <v>1</v>
      </c>
      <c r="K143" s="41"/>
      <c r="L143" s="40"/>
      <c r="M143" s="23">
        <v>140</v>
      </c>
      <c r="N143" s="30">
        <f>IF(M143&lt;=Calculator!$F$9,'Growth rate'!J142,0)</f>
        <v>0</v>
      </c>
      <c r="O143" s="30">
        <f t="shared" si="35"/>
        <v>0</v>
      </c>
      <c r="P143" s="31">
        <f t="shared" si="36"/>
        <v>0</v>
      </c>
      <c r="Q143" s="31">
        <f t="shared" si="37"/>
        <v>0</v>
      </c>
      <c r="R143" s="31">
        <f t="shared" si="29"/>
        <v>0</v>
      </c>
      <c r="S143" s="24">
        <f t="shared" si="38"/>
        <v>0.5</v>
      </c>
      <c r="T143" s="30">
        <f>VLOOKUP(S143,LAI!$E$132:$F$282,2,FALSE)</f>
        <v>2.6069733117608935</v>
      </c>
      <c r="U143" s="32">
        <f t="shared" si="30"/>
        <v>0</v>
      </c>
      <c r="V143" s="35"/>
    </row>
    <row r="144" spans="1:22" x14ac:dyDescent="0.35">
      <c r="A144" s="23">
        <f t="shared" si="27"/>
        <v>141</v>
      </c>
      <c r="B144" s="30">
        <f>IF(A144&lt;=Calculator!$B$9,'Growth rate'!B143,0)</f>
        <v>0</v>
      </c>
      <c r="C144" s="30">
        <f t="shared" si="31"/>
        <v>0</v>
      </c>
      <c r="D144" s="31">
        <f t="shared" si="32"/>
        <v>0</v>
      </c>
      <c r="E144" s="31">
        <f t="shared" si="33"/>
        <v>0</v>
      </c>
      <c r="F144" s="31">
        <f t="shared" si="28"/>
        <v>0</v>
      </c>
      <c r="G144" s="24">
        <f t="shared" si="34"/>
        <v>0.5</v>
      </c>
      <c r="H144" s="30">
        <f>VLOOKUP(G144,LAI!$E$132:$F$282,2,FALSE)</f>
        <v>2.6069733117608935</v>
      </c>
      <c r="I144" s="32">
        <f t="shared" si="39"/>
        <v>0</v>
      </c>
      <c r="J144" s="40">
        <f t="shared" si="40"/>
        <v>1</v>
      </c>
      <c r="K144" s="41"/>
      <c r="L144" s="40"/>
      <c r="M144" s="23">
        <v>141</v>
      </c>
      <c r="N144" s="30">
        <f>IF(M144&lt;=Calculator!$F$9,'Growth rate'!J143,0)</f>
        <v>0</v>
      </c>
      <c r="O144" s="30">
        <f t="shared" si="35"/>
        <v>0</v>
      </c>
      <c r="P144" s="31">
        <f t="shared" si="36"/>
        <v>0</v>
      </c>
      <c r="Q144" s="31">
        <f t="shared" si="37"/>
        <v>0</v>
      </c>
      <c r="R144" s="31">
        <f t="shared" si="29"/>
        <v>0</v>
      </c>
      <c r="S144" s="24">
        <f t="shared" si="38"/>
        <v>0.5</v>
      </c>
      <c r="T144" s="30">
        <f>VLOOKUP(S144,LAI!$E$132:$F$282,2,FALSE)</f>
        <v>2.6069733117608935</v>
      </c>
      <c r="U144" s="32">
        <f t="shared" si="30"/>
        <v>0</v>
      </c>
      <c r="V144" s="35"/>
    </row>
    <row r="145" spans="1:22" x14ac:dyDescent="0.35">
      <c r="A145" s="23">
        <f t="shared" si="27"/>
        <v>142</v>
      </c>
      <c r="B145" s="30">
        <f>IF(A145&lt;=Calculator!$B$9,'Growth rate'!B144,0)</f>
        <v>0</v>
      </c>
      <c r="C145" s="30">
        <f t="shared" si="31"/>
        <v>0</v>
      </c>
      <c r="D145" s="31">
        <f t="shared" si="32"/>
        <v>0</v>
      </c>
      <c r="E145" s="31">
        <f t="shared" si="33"/>
        <v>0</v>
      </c>
      <c r="F145" s="31">
        <f t="shared" si="28"/>
        <v>0</v>
      </c>
      <c r="G145" s="24">
        <f t="shared" si="34"/>
        <v>0.5</v>
      </c>
      <c r="H145" s="30">
        <f>VLOOKUP(G145,LAI!$E$132:$F$282,2,FALSE)</f>
        <v>2.6069733117608935</v>
      </c>
      <c r="I145" s="32">
        <f t="shared" si="39"/>
        <v>0</v>
      </c>
      <c r="J145" s="40">
        <f t="shared" si="40"/>
        <v>1</v>
      </c>
      <c r="K145" s="41"/>
      <c r="L145" s="40"/>
      <c r="M145" s="23">
        <v>142</v>
      </c>
      <c r="N145" s="30">
        <f>IF(M145&lt;=Calculator!$F$9,'Growth rate'!J144,0)</f>
        <v>0</v>
      </c>
      <c r="O145" s="30">
        <f t="shared" si="35"/>
        <v>0</v>
      </c>
      <c r="P145" s="31">
        <f t="shared" si="36"/>
        <v>0</v>
      </c>
      <c r="Q145" s="31">
        <f t="shared" si="37"/>
        <v>0</v>
      </c>
      <c r="R145" s="31">
        <f t="shared" si="29"/>
        <v>0</v>
      </c>
      <c r="S145" s="24">
        <f t="shared" si="38"/>
        <v>0.5</v>
      </c>
      <c r="T145" s="30">
        <f>VLOOKUP(S145,LAI!$E$132:$F$282,2,FALSE)</f>
        <v>2.6069733117608935</v>
      </c>
      <c r="U145" s="32">
        <f t="shared" si="30"/>
        <v>0</v>
      </c>
      <c r="V145" s="35"/>
    </row>
    <row r="146" spans="1:22" x14ac:dyDescent="0.35">
      <c r="A146" s="23">
        <f t="shared" si="27"/>
        <v>143</v>
      </c>
      <c r="B146" s="30">
        <f>IF(A146&lt;=Calculator!$B$9,'Growth rate'!B145,0)</f>
        <v>0</v>
      </c>
      <c r="C146" s="30">
        <f t="shared" si="31"/>
        <v>0</v>
      </c>
      <c r="D146" s="31">
        <f t="shared" si="32"/>
        <v>0</v>
      </c>
      <c r="E146" s="31">
        <f t="shared" si="33"/>
        <v>0</v>
      </c>
      <c r="F146" s="31">
        <f t="shared" si="28"/>
        <v>0</v>
      </c>
      <c r="G146" s="24">
        <f t="shared" si="34"/>
        <v>0.5</v>
      </c>
      <c r="H146" s="30">
        <f>VLOOKUP(G146,LAI!$E$132:$F$282,2,FALSE)</f>
        <v>2.6069733117608935</v>
      </c>
      <c r="I146" s="32">
        <f t="shared" si="39"/>
        <v>0</v>
      </c>
      <c r="J146" s="40">
        <f t="shared" si="40"/>
        <v>1</v>
      </c>
      <c r="K146" s="41"/>
      <c r="L146" s="40"/>
      <c r="M146" s="23">
        <v>143</v>
      </c>
      <c r="N146" s="30">
        <f>IF(M146&lt;=Calculator!$F$9,'Growth rate'!J145,0)</f>
        <v>0</v>
      </c>
      <c r="O146" s="30">
        <f t="shared" si="35"/>
        <v>0</v>
      </c>
      <c r="P146" s="31">
        <f t="shared" si="36"/>
        <v>0</v>
      </c>
      <c r="Q146" s="31">
        <f t="shared" si="37"/>
        <v>0</v>
      </c>
      <c r="R146" s="31">
        <f t="shared" si="29"/>
        <v>0</v>
      </c>
      <c r="S146" s="24">
        <f t="shared" si="38"/>
        <v>0.5</v>
      </c>
      <c r="T146" s="30">
        <f>VLOOKUP(S146,LAI!$E$132:$F$282,2,FALSE)</f>
        <v>2.6069733117608935</v>
      </c>
      <c r="U146" s="32">
        <f t="shared" si="30"/>
        <v>0</v>
      </c>
      <c r="V146" s="35"/>
    </row>
    <row r="147" spans="1:22" x14ac:dyDescent="0.35">
      <c r="A147" s="23">
        <f t="shared" si="27"/>
        <v>144</v>
      </c>
      <c r="B147" s="30">
        <f>IF(A147&lt;=Calculator!$B$9,'Growth rate'!B146,0)</f>
        <v>0</v>
      </c>
      <c r="C147" s="30">
        <f t="shared" si="31"/>
        <v>0</v>
      </c>
      <c r="D147" s="31">
        <f t="shared" si="32"/>
        <v>0</v>
      </c>
      <c r="E147" s="31">
        <f t="shared" si="33"/>
        <v>0</v>
      </c>
      <c r="F147" s="31">
        <f t="shared" si="28"/>
        <v>0</v>
      </c>
      <c r="G147" s="24">
        <f t="shared" si="34"/>
        <v>0.5</v>
      </c>
      <c r="H147" s="30">
        <f>VLOOKUP(G147,LAI!$E$132:$F$282,2,FALSE)</f>
        <v>2.6069733117608935</v>
      </c>
      <c r="I147" s="32">
        <f t="shared" si="39"/>
        <v>0</v>
      </c>
      <c r="J147" s="40">
        <f t="shared" si="40"/>
        <v>1</v>
      </c>
      <c r="K147" s="41"/>
      <c r="L147" s="40"/>
      <c r="M147" s="23">
        <v>144</v>
      </c>
      <c r="N147" s="30">
        <f>IF(M147&lt;=Calculator!$F$9,'Growth rate'!J146,0)</f>
        <v>0</v>
      </c>
      <c r="O147" s="30">
        <f t="shared" si="35"/>
        <v>0</v>
      </c>
      <c r="P147" s="31">
        <f t="shared" si="36"/>
        <v>0</v>
      </c>
      <c r="Q147" s="31">
        <f t="shared" si="37"/>
        <v>0</v>
      </c>
      <c r="R147" s="31">
        <f t="shared" si="29"/>
        <v>0</v>
      </c>
      <c r="S147" s="24">
        <f t="shared" si="38"/>
        <v>0.5</v>
      </c>
      <c r="T147" s="30">
        <f>VLOOKUP(S147,LAI!$E$132:$F$282,2,FALSE)</f>
        <v>2.6069733117608935</v>
      </c>
      <c r="U147" s="32">
        <f t="shared" si="30"/>
        <v>0</v>
      </c>
      <c r="V147" s="35"/>
    </row>
    <row r="148" spans="1:22" x14ac:dyDescent="0.35">
      <c r="A148" s="23">
        <f t="shared" si="27"/>
        <v>145</v>
      </c>
      <c r="B148" s="30">
        <f>IF(A148&lt;=Calculator!$B$9,'Growth rate'!B147,0)</f>
        <v>0</v>
      </c>
      <c r="C148" s="30">
        <f t="shared" si="31"/>
        <v>0</v>
      </c>
      <c r="D148" s="31">
        <f t="shared" si="32"/>
        <v>0</v>
      </c>
      <c r="E148" s="31">
        <f t="shared" si="33"/>
        <v>0</v>
      </c>
      <c r="F148" s="31">
        <f t="shared" si="28"/>
        <v>0</v>
      </c>
      <c r="G148" s="24">
        <f t="shared" si="34"/>
        <v>0.5</v>
      </c>
      <c r="H148" s="30">
        <f>VLOOKUP(G148,LAI!$E$132:$F$282,2,FALSE)</f>
        <v>2.6069733117608935</v>
      </c>
      <c r="I148" s="32">
        <f>IF(E148=0,0,IF(((((E148/2)^2)*PI())*H148)&lt;I147, I147,((((E148/2)^2)*PI())*H148)))</f>
        <v>0</v>
      </c>
      <c r="J148" s="40">
        <f t="shared" si="40"/>
        <v>1</v>
      </c>
      <c r="K148" s="41"/>
      <c r="L148" s="40"/>
      <c r="M148" s="23">
        <v>145</v>
      </c>
      <c r="N148" s="30">
        <f>IF(M148&lt;=Calculator!$F$9,'Growth rate'!J147,0)</f>
        <v>0</v>
      </c>
      <c r="O148" s="30">
        <f t="shared" si="35"/>
        <v>0</v>
      </c>
      <c r="P148" s="31">
        <f t="shared" si="36"/>
        <v>0</v>
      </c>
      <c r="Q148" s="31">
        <f t="shared" si="37"/>
        <v>0</v>
      </c>
      <c r="R148" s="31">
        <f t="shared" si="29"/>
        <v>0</v>
      </c>
      <c r="S148" s="24">
        <f t="shared" si="38"/>
        <v>0.5</v>
      </c>
      <c r="T148" s="30">
        <f>VLOOKUP(S148,LAI!$E$132:$F$282,2,FALSE)</f>
        <v>2.6069733117608935</v>
      </c>
      <c r="U148" s="32">
        <f t="shared" si="30"/>
        <v>0</v>
      </c>
      <c r="V148" s="35"/>
    </row>
    <row r="149" spans="1:22" x14ac:dyDescent="0.35">
      <c r="A149" s="23">
        <f t="shared" si="27"/>
        <v>146</v>
      </c>
      <c r="B149" s="30">
        <f>IF(A149&lt;=Calculator!$B$9,'Growth rate'!B148,0)</f>
        <v>0</v>
      </c>
      <c r="C149" s="30">
        <f t="shared" si="31"/>
        <v>0</v>
      </c>
      <c r="D149" s="31">
        <f t="shared" si="32"/>
        <v>0</v>
      </c>
      <c r="E149" s="31">
        <f t="shared" si="33"/>
        <v>0</v>
      </c>
      <c r="F149" s="31">
        <f t="shared" si="28"/>
        <v>0</v>
      </c>
      <c r="G149" s="24">
        <f t="shared" si="34"/>
        <v>0.5</v>
      </c>
      <c r="H149" s="30">
        <f>VLOOKUP(G149,LAI!$E$132:$F$282,2,FALSE)</f>
        <v>2.6069733117608935</v>
      </c>
      <c r="I149" s="32">
        <f t="shared" si="39"/>
        <v>0</v>
      </c>
      <c r="J149" s="40">
        <f t="shared" si="40"/>
        <v>1</v>
      </c>
      <c r="K149" s="41"/>
      <c r="L149" s="40"/>
      <c r="M149" s="23">
        <v>146</v>
      </c>
      <c r="N149" s="30">
        <f>IF(M149&lt;=Calculator!$F$9,'Growth rate'!J148,0)</f>
        <v>0</v>
      </c>
      <c r="O149" s="30">
        <f t="shared" si="35"/>
        <v>0</v>
      </c>
      <c r="P149" s="31">
        <f t="shared" si="36"/>
        <v>0</v>
      </c>
      <c r="Q149" s="31">
        <f t="shared" si="37"/>
        <v>0</v>
      </c>
      <c r="R149" s="31">
        <f t="shared" si="29"/>
        <v>0</v>
      </c>
      <c r="S149" s="24">
        <f t="shared" si="38"/>
        <v>0.5</v>
      </c>
      <c r="T149" s="30">
        <f>VLOOKUP(S149,LAI!$E$132:$F$282,2,FALSE)</f>
        <v>2.6069733117608935</v>
      </c>
      <c r="U149" s="32">
        <f t="shared" si="30"/>
        <v>0</v>
      </c>
      <c r="V149" s="35"/>
    </row>
    <row r="150" spans="1:22" x14ac:dyDescent="0.35">
      <c r="A150" s="23">
        <f t="shared" si="27"/>
        <v>147</v>
      </c>
      <c r="B150" s="30">
        <f>IF(A150&lt;=Calculator!$B$9,'Growth rate'!B149,0)</f>
        <v>0</v>
      </c>
      <c r="C150" s="30">
        <f t="shared" si="31"/>
        <v>0</v>
      </c>
      <c r="D150" s="31">
        <f t="shared" si="32"/>
        <v>0</v>
      </c>
      <c r="E150" s="31">
        <f t="shared" si="33"/>
        <v>0</v>
      </c>
      <c r="F150" s="31">
        <f t="shared" si="28"/>
        <v>0</v>
      </c>
      <c r="G150" s="24">
        <f t="shared" si="34"/>
        <v>0.5</v>
      </c>
      <c r="H150" s="30">
        <f>VLOOKUP(G150,LAI!$E$132:$F$282,2,FALSE)</f>
        <v>2.6069733117608935</v>
      </c>
      <c r="I150" s="32">
        <f>IF(E150=0,0,IF(((((E150/2)^2)*PI())*H150)&lt;I149, I149,((((E150/2)^2)*PI())*H150)))</f>
        <v>0</v>
      </c>
      <c r="J150" s="40">
        <f t="shared" si="40"/>
        <v>1</v>
      </c>
      <c r="K150" s="41"/>
      <c r="L150" s="40"/>
      <c r="M150" s="23">
        <v>147</v>
      </c>
      <c r="N150" s="30">
        <f>IF(M150&lt;=Calculator!$F$9,'Growth rate'!J149,0)</f>
        <v>0</v>
      </c>
      <c r="O150" s="30">
        <f t="shared" si="35"/>
        <v>0</v>
      </c>
      <c r="P150" s="31">
        <f t="shared" si="36"/>
        <v>0</v>
      </c>
      <c r="Q150" s="31">
        <f t="shared" si="37"/>
        <v>0</v>
      </c>
      <c r="R150" s="31">
        <f t="shared" si="29"/>
        <v>0</v>
      </c>
      <c r="S150" s="24">
        <f t="shared" si="38"/>
        <v>0.5</v>
      </c>
      <c r="T150" s="30">
        <f>VLOOKUP(S150,LAI!$E$132:$F$282,2,FALSE)</f>
        <v>2.6069733117608935</v>
      </c>
      <c r="U150" s="32">
        <f t="shared" si="30"/>
        <v>0</v>
      </c>
      <c r="V150" s="35"/>
    </row>
    <row r="151" spans="1:22" x14ac:dyDescent="0.35">
      <c r="A151" s="23">
        <f t="shared" si="27"/>
        <v>148</v>
      </c>
      <c r="B151" s="30">
        <f>IF(A151&lt;=Calculator!$B$9,'Growth rate'!B150,0)</f>
        <v>0</v>
      </c>
      <c r="C151" s="30">
        <f t="shared" si="31"/>
        <v>0</v>
      </c>
      <c r="D151" s="31">
        <f t="shared" si="32"/>
        <v>0</v>
      </c>
      <c r="E151" s="31">
        <f t="shared" si="33"/>
        <v>0</v>
      </c>
      <c r="F151" s="31">
        <f t="shared" si="28"/>
        <v>0</v>
      </c>
      <c r="G151" s="24">
        <f t="shared" si="34"/>
        <v>0.5</v>
      </c>
      <c r="H151" s="30">
        <f>VLOOKUP(G151,LAI!$E$132:$F$282,2,FALSE)</f>
        <v>2.6069733117608935</v>
      </c>
      <c r="I151" s="32">
        <f t="shared" si="39"/>
        <v>0</v>
      </c>
      <c r="J151" s="40">
        <f t="shared" si="40"/>
        <v>1</v>
      </c>
      <c r="K151" s="41"/>
      <c r="L151" s="40"/>
      <c r="M151" s="23">
        <v>148</v>
      </c>
      <c r="N151" s="30">
        <f>IF(M151&lt;=Calculator!$F$9,'Growth rate'!J150,0)</f>
        <v>0</v>
      </c>
      <c r="O151" s="30">
        <f t="shared" si="35"/>
        <v>0</v>
      </c>
      <c r="P151" s="31">
        <f t="shared" si="36"/>
        <v>0</v>
      </c>
      <c r="Q151" s="31">
        <f t="shared" si="37"/>
        <v>0</v>
      </c>
      <c r="R151" s="31">
        <f t="shared" si="29"/>
        <v>0</v>
      </c>
      <c r="S151" s="24">
        <f t="shared" si="38"/>
        <v>0.5</v>
      </c>
      <c r="T151" s="30">
        <f>VLOOKUP(S151,LAI!$E$132:$F$282,2,FALSE)</f>
        <v>2.6069733117608935</v>
      </c>
      <c r="U151" s="32">
        <f t="shared" si="30"/>
        <v>0</v>
      </c>
      <c r="V151" s="35"/>
    </row>
    <row r="152" spans="1:22" x14ac:dyDescent="0.35">
      <c r="A152" s="23">
        <f t="shared" si="27"/>
        <v>149</v>
      </c>
      <c r="B152" s="30">
        <f>IF(A152&lt;=Calculator!$B$9,'Growth rate'!B151,0)</f>
        <v>0</v>
      </c>
      <c r="C152" s="30">
        <f t="shared" si="31"/>
        <v>0</v>
      </c>
      <c r="D152" s="31">
        <f t="shared" si="32"/>
        <v>0</v>
      </c>
      <c r="E152" s="31">
        <f t="shared" si="33"/>
        <v>0</v>
      </c>
      <c r="F152" s="31">
        <f t="shared" si="28"/>
        <v>0</v>
      </c>
      <c r="G152" s="24">
        <f t="shared" si="34"/>
        <v>0.5</v>
      </c>
      <c r="H152" s="30">
        <f>VLOOKUP(G152,LAI!$E$132:$F$282,2,FALSE)</f>
        <v>2.6069733117608935</v>
      </c>
      <c r="I152" s="32">
        <f t="shared" si="39"/>
        <v>0</v>
      </c>
      <c r="J152" s="40">
        <f t="shared" si="40"/>
        <v>1</v>
      </c>
      <c r="K152" s="41"/>
      <c r="L152" s="40"/>
      <c r="M152" s="23">
        <v>149</v>
      </c>
      <c r="N152" s="30">
        <f>IF(M152&lt;=Calculator!$F$9,'Growth rate'!J151,0)</f>
        <v>0</v>
      </c>
      <c r="O152" s="30">
        <f t="shared" si="35"/>
        <v>0</v>
      </c>
      <c r="P152" s="31">
        <f t="shared" si="36"/>
        <v>0</v>
      </c>
      <c r="Q152" s="31">
        <f t="shared" si="37"/>
        <v>0</v>
      </c>
      <c r="R152" s="31">
        <f t="shared" si="29"/>
        <v>0</v>
      </c>
      <c r="S152" s="24">
        <f t="shared" si="38"/>
        <v>0.5</v>
      </c>
      <c r="T152" s="30">
        <f>VLOOKUP(S152,LAI!$E$132:$F$282,2,FALSE)</f>
        <v>2.6069733117608935</v>
      </c>
      <c r="U152" s="32">
        <f t="shared" si="30"/>
        <v>0</v>
      </c>
      <c r="V152" s="35"/>
    </row>
    <row r="153" spans="1:22" x14ac:dyDescent="0.35">
      <c r="A153" s="23">
        <f t="shared" si="27"/>
        <v>150</v>
      </c>
      <c r="B153" s="30">
        <f>IF(A153&lt;=Calculator!$B$9,'Growth rate'!B152,0)</f>
        <v>0</v>
      </c>
      <c r="C153" s="30">
        <f t="shared" si="31"/>
        <v>0</v>
      </c>
      <c r="D153" s="31">
        <f t="shared" si="32"/>
        <v>0</v>
      </c>
      <c r="E153" s="31">
        <f t="shared" si="33"/>
        <v>0</v>
      </c>
      <c r="F153" s="31">
        <f t="shared" si="28"/>
        <v>0</v>
      </c>
      <c r="G153" s="24">
        <f t="shared" si="34"/>
        <v>0.5</v>
      </c>
      <c r="H153" s="30">
        <f>VLOOKUP(G153,LAI!$E$132:$F$282,2,FALSE)</f>
        <v>2.6069733117608935</v>
      </c>
      <c r="I153" s="32">
        <f t="shared" si="39"/>
        <v>0</v>
      </c>
      <c r="J153" s="40">
        <f t="shared" si="40"/>
        <v>1</v>
      </c>
      <c r="K153" s="41"/>
      <c r="L153" s="40"/>
      <c r="M153" s="23">
        <v>150</v>
      </c>
      <c r="N153" s="30">
        <f>IF(M153&lt;=Calculator!$F$9,'Growth rate'!J152,0)</f>
        <v>0</v>
      </c>
      <c r="O153" s="30">
        <f t="shared" si="35"/>
        <v>0</v>
      </c>
      <c r="P153" s="31">
        <f t="shared" si="36"/>
        <v>0</v>
      </c>
      <c r="Q153" s="31">
        <f t="shared" si="37"/>
        <v>0</v>
      </c>
      <c r="R153" s="31">
        <f t="shared" si="29"/>
        <v>0</v>
      </c>
      <c r="S153" s="24">
        <f t="shared" si="38"/>
        <v>0.5</v>
      </c>
      <c r="T153" s="30">
        <f>VLOOKUP(S153,LAI!$E$132:$F$282,2,FALSE)</f>
        <v>2.6069733117608935</v>
      </c>
      <c r="U153" s="32">
        <f t="shared" si="30"/>
        <v>0</v>
      </c>
      <c r="V153" s="35"/>
    </row>
    <row r="154" spans="1:22" x14ac:dyDescent="0.35">
      <c r="A154" s="23">
        <f t="shared" si="27"/>
        <v>151</v>
      </c>
      <c r="B154" s="30">
        <f>IF(A154&lt;=Calculator!$B$9,'Growth rate'!B153,0)</f>
        <v>0</v>
      </c>
      <c r="C154" s="30">
        <f t="shared" si="31"/>
        <v>0</v>
      </c>
      <c r="D154" s="31">
        <f t="shared" si="32"/>
        <v>0</v>
      </c>
      <c r="E154" s="31">
        <f t="shared" si="33"/>
        <v>0</v>
      </c>
      <c r="F154" s="31">
        <f t="shared" si="28"/>
        <v>0</v>
      </c>
      <c r="G154" s="24">
        <f t="shared" si="34"/>
        <v>0.5</v>
      </c>
      <c r="H154" s="30">
        <f>VLOOKUP(G154,LAI!$E$132:$F$282,2,FALSE)</f>
        <v>2.6069733117608935</v>
      </c>
      <c r="I154" s="32">
        <f t="shared" si="39"/>
        <v>0</v>
      </c>
      <c r="J154" s="40">
        <f t="shared" si="40"/>
        <v>1</v>
      </c>
      <c r="K154" s="41"/>
      <c r="L154" s="40"/>
      <c r="M154" s="23">
        <v>151</v>
      </c>
      <c r="N154" s="30">
        <f>IF(M154&lt;=Calculator!$F$9,'Growth rate'!J153,0)</f>
        <v>0</v>
      </c>
      <c r="O154" s="30">
        <f t="shared" si="35"/>
        <v>0</v>
      </c>
      <c r="P154" s="31">
        <f t="shared" si="36"/>
        <v>0</v>
      </c>
      <c r="Q154" s="31">
        <f t="shared" si="37"/>
        <v>0</v>
      </c>
      <c r="R154" s="31">
        <f t="shared" si="29"/>
        <v>0</v>
      </c>
      <c r="S154" s="24">
        <f t="shared" si="38"/>
        <v>0.5</v>
      </c>
      <c r="T154" s="30">
        <f>VLOOKUP(S154,LAI!$E$132:$F$282,2,FALSE)</f>
        <v>2.6069733117608935</v>
      </c>
      <c r="U154" s="32">
        <f t="shared" si="30"/>
        <v>0</v>
      </c>
      <c r="V154" s="35"/>
    </row>
    <row r="155" spans="1:22" x14ac:dyDescent="0.35">
      <c r="A155" s="23">
        <f t="shared" si="27"/>
        <v>152</v>
      </c>
      <c r="B155" s="30">
        <f>IF(A155&lt;=Calculator!$B$9,'Growth rate'!B154,0)</f>
        <v>0</v>
      </c>
      <c r="C155" s="30">
        <f t="shared" si="31"/>
        <v>0</v>
      </c>
      <c r="D155" s="31">
        <f t="shared" si="32"/>
        <v>0</v>
      </c>
      <c r="E155" s="31">
        <f t="shared" si="33"/>
        <v>0</v>
      </c>
      <c r="F155" s="31">
        <f t="shared" si="28"/>
        <v>0</v>
      </c>
      <c r="G155" s="24">
        <f t="shared" si="34"/>
        <v>0.5</v>
      </c>
      <c r="H155" s="30">
        <f>VLOOKUP(G155,LAI!$E$132:$F$282,2,FALSE)</f>
        <v>2.6069733117608935</v>
      </c>
      <c r="I155" s="32">
        <f t="shared" si="39"/>
        <v>0</v>
      </c>
      <c r="J155" s="40">
        <f t="shared" si="40"/>
        <v>1</v>
      </c>
      <c r="K155" s="41"/>
      <c r="L155" s="40"/>
      <c r="M155" s="23">
        <v>152</v>
      </c>
      <c r="N155" s="30">
        <f>IF(M155&lt;=Calculator!$F$9,'Growth rate'!J154,0)</f>
        <v>0</v>
      </c>
      <c r="O155" s="30">
        <f t="shared" si="35"/>
        <v>0</v>
      </c>
      <c r="P155" s="31">
        <f t="shared" si="36"/>
        <v>0</v>
      </c>
      <c r="Q155" s="31">
        <f t="shared" si="37"/>
        <v>0</v>
      </c>
      <c r="R155" s="31">
        <f t="shared" si="29"/>
        <v>0</v>
      </c>
      <c r="S155" s="24">
        <f t="shared" si="38"/>
        <v>0.5</v>
      </c>
      <c r="T155" s="30">
        <f>VLOOKUP(S155,LAI!$E$132:$F$282,2,FALSE)</f>
        <v>2.6069733117608935</v>
      </c>
      <c r="U155" s="32">
        <f t="shared" si="30"/>
        <v>0</v>
      </c>
      <c r="V155" s="35"/>
    </row>
    <row r="156" spans="1:22" x14ac:dyDescent="0.35">
      <c r="A156" s="23">
        <f t="shared" si="27"/>
        <v>153</v>
      </c>
      <c r="B156" s="30">
        <f>IF(A156&lt;=Calculator!$B$9,'Growth rate'!B155,0)</f>
        <v>0</v>
      </c>
      <c r="C156" s="30">
        <f t="shared" si="31"/>
        <v>0</v>
      </c>
      <c r="D156" s="31">
        <f t="shared" si="32"/>
        <v>0</v>
      </c>
      <c r="E156" s="31">
        <f t="shared" si="33"/>
        <v>0</v>
      </c>
      <c r="F156" s="31">
        <f t="shared" si="28"/>
        <v>0</v>
      </c>
      <c r="G156" s="24">
        <f t="shared" si="34"/>
        <v>0.5</v>
      </c>
      <c r="H156" s="30">
        <f>VLOOKUP(G156,LAI!$E$132:$F$282,2,FALSE)</f>
        <v>2.6069733117608935</v>
      </c>
      <c r="I156" s="32">
        <f t="shared" si="39"/>
        <v>0</v>
      </c>
      <c r="J156" s="40">
        <f t="shared" si="40"/>
        <v>1</v>
      </c>
      <c r="K156" s="41"/>
      <c r="L156" s="40"/>
      <c r="M156" s="23">
        <v>153</v>
      </c>
      <c r="N156" s="30">
        <f>IF(M156&lt;=Calculator!$F$9,'Growth rate'!J155,0)</f>
        <v>0</v>
      </c>
      <c r="O156" s="30">
        <f t="shared" si="35"/>
        <v>0</v>
      </c>
      <c r="P156" s="31">
        <f t="shared" si="36"/>
        <v>0</v>
      </c>
      <c r="Q156" s="31">
        <f t="shared" si="37"/>
        <v>0</v>
      </c>
      <c r="R156" s="31">
        <f t="shared" si="29"/>
        <v>0</v>
      </c>
      <c r="S156" s="24">
        <f t="shared" si="38"/>
        <v>0.5</v>
      </c>
      <c r="T156" s="30">
        <f>VLOOKUP(S156,LAI!$E$132:$F$282,2,FALSE)</f>
        <v>2.6069733117608935</v>
      </c>
      <c r="U156" s="32">
        <f t="shared" si="30"/>
        <v>0</v>
      </c>
      <c r="V156" s="35"/>
    </row>
    <row r="157" spans="1:22" x14ac:dyDescent="0.35">
      <c r="A157" s="23">
        <f t="shared" si="27"/>
        <v>154</v>
      </c>
      <c r="B157" s="30">
        <f>IF(A157&lt;=Calculator!$B$9,'Growth rate'!B156,0)</f>
        <v>0</v>
      </c>
      <c r="C157" s="30">
        <f t="shared" si="31"/>
        <v>0</v>
      </c>
      <c r="D157" s="31">
        <f t="shared" si="32"/>
        <v>0</v>
      </c>
      <c r="E157" s="31">
        <f t="shared" si="33"/>
        <v>0</v>
      </c>
      <c r="F157" s="31">
        <f t="shared" si="28"/>
        <v>0</v>
      </c>
      <c r="G157" s="24">
        <f t="shared" si="34"/>
        <v>0.5</v>
      </c>
      <c r="H157" s="30">
        <f>VLOOKUP(G157,LAI!$E$132:$F$282,2,FALSE)</f>
        <v>2.6069733117608935</v>
      </c>
      <c r="I157" s="32">
        <f t="shared" si="39"/>
        <v>0</v>
      </c>
      <c r="J157" s="40">
        <f t="shared" si="40"/>
        <v>1</v>
      </c>
      <c r="K157" s="41"/>
      <c r="L157" s="40"/>
      <c r="M157" s="23">
        <v>154</v>
      </c>
      <c r="N157" s="30">
        <f>IF(M157&lt;=Calculator!$F$9,'Growth rate'!J156,0)</f>
        <v>0</v>
      </c>
      <c r="O157" s="30">
        <f t="shared" si="35"/>
        <v>0</v>
      </c>
      <c r="P157" s="31">
        <f t="shared" si="36"/>
        <v>0</v>
      </c>
      <c r="Q157" s="31">
        <f t="shared" si="37"/>
        <v>0</v>
      </c>
      <c r="R157" s="31">
        <f t="shared" si="29"/>
        <v>0</v>
      </c>
      <c r="S157" s="24">
        <f t="shared" si="38"/>
        <v>0.5</v>
      </c>
      <c r="T157" s="30">
        <f>VLOOKUP(S157,LAI!$E$132:$F$282,2,FALSE)</f>
        <v>2.6069733117608935</v>
      </c>
      <c r="U157" s="32">
        <f t="shared" si="30"/>
        <v>0</v>
      </c>
      <c r="V157" s="35"/>
    </row>
    <row r="158" spans="1:22" x14ac:dyDescent="0.35">
      <c r="A158" s="23">
        <f t="shared" si="27"/>
        <v>155</v>
      </c>
      <c r="B158" s="30">
        <f>IF(A158&lt;=Calculator!$B$9,'Growth rate'!B157,0)</f>
        <v>0</v>
      </c>
      <c r="C158" s="30">
        <f t="shared" si="31"/>
        <v>0</v>
      </c>
      <c r="D158" s="31">
        <f t="shared" si="32"/>
        <v>0</v>
      </c>
      <c r="E158" s="31">
        <f t="shared" si="33"/>
        <v>0</v>
      </c>
      <c r="F158" s="31">
        <f t="shared" si="28"/>
        <v>0</v>
      </c>
      <c r="G158" s="24">
        <f t="shared" si="34"/>
        <v>0.5</v>
      </c>
      <c r="H158" s="30">
        <f>VLOOKUP(G158,LAI!$E$132:$F$282,2,FALSE)</f>
        <v>2.6069733117608935</v>
      </c>
      <c r="I158" s="32">
        <f t="shared" si="39"/>
        <v>0</v>
      </c>
      <c r="J158" s="40">
        <f t="shared" si="40"/>
        <v>1</v>
      </c>
      <c r="K158" s="41"/>
      <c r="L158" s="40"/>
      <c r="M158" s="23">
        <v>155</v>
      </c>
      <c r="N158" s="30">
        <f>IF(M158&lt;=Calculator!$F$9,'Growth rate'!J157,0)</f>
        <v>0</v>
      </c>
      <c r="O158" s="30">
        <f t="shared" si="35"/>
        <v>0</v>
      </c>
      <c r="P158" s="31">
        <f t="shared" si="36"/>
        <v>0</v>
      </c>
      <c r="Q158" s="31">
        <f t="shared" si="37"/>
        <v>0</v>
      </c>
      <c r="R158" s="31">
        <f t="shared" si="29"/>
        <v>0</v>
      </c>
      <c r="S158" s="24">
        <f t="shared" si="38"/>
        <v>0.5</v>
      </c>
      <c r="T158" s="30">
        <f>VLOOKUP(S158,LAI!$E$132:$F$282,2,FALSE)</f>
        <v>2.6069733117608935</v>
      </c>
      <c r="U158" s="32">
        <f t="shared" si="30"/>
        <v>0</v>
      </c>
      <c r="V158" s="35"/>
    </row>
    <row r="159" spans="1:22" x14ac:dyDescent="0.35">
      <c r="A159" s="23">
        <f t="shared" si="27"/>
        <v>156</v>
      </c>
      <c r="B159" s="30">
        <f>IF(A159&lt;=Calculator!$B$9,'Growth rate'!B158,0)</f>
        <v>0</v>
      </c>
      <c r="C159" s="30">
        <f t="shared" si="31"/>
        <v>0</v>
      </c>
      <c r="D159" s="31">
        <f t="shared" si="32"/>
        <v>0</v>
      </c>
      <c r="E159" s="31">
        <f t="shared" si="33"/>
        <v>0</v>
      </c>
      <c r="F159" s="31">
        <f t="shared" si="28"/>
        <v>0</v>
      </c>
      <c r="G159" s="24">
        <f t="shared" si="34"/>
        <v>0.5</v>
      </c>
      <c r="H159" s="30">
        <f>VLOOKUP(G159,LAI!$E$132:$F$282,2,FALSE)</f>
        <v>2.6069733117608935</v>
      </c>
      <c r="I159" s="32">
        <f t="shared" si="39"/>
        <v>0</v>
      </c>
      <c r="J159" s="40">
        <f t="shared" si="40"/>
        <v>1</v>
      </c>
      <c r="K159" s="41"/>
      <c r="L159" s="40"/>
      <c r="M159" s="23">
        <v>156</v>
      </c>
      <c r="N159" s="30">
        <f>IF(M159&lt;=Calculator!$F$9,'Growth rate'!J158,0)</f>
        <v>0</v>
      </c>
      <c r="O159" s="30">
        <f t="shared" si="35"/>
        <v>0</v>
      </c>
      <c r="P159" s="31">
        <f t="shared" si="36"/>
        <v>0</v>
      </c>
      <c r="Q159" s="31">
        <f t="shared" si="37"/>
        <v>0</v>
      </c>
      <c r="R159" s="31">
        <f t="shared" si="29"/>
        <v>0</v>
      </c>
      <c r="S159" s="24">
        <f t="shared" si="38"/>
        <v>0.5</v>
      </c>
      <c r="T159" s="30">
        <f>VLOOKUP(S159,LAI!$E$132:$F$282,2,FALSE)</f>
        <v>2.6069733117608935</v>
      </c>
      <c r="U159" s="32">
        <f t="shared" si="30"/>
        <v>0</v>
      </c>
      <c r="V159" s="35"/>
    </row>
    <row r="160" spans="1:22" x14ac:dyDescent="0.35">
      <c r="A160" s="23">
        <f t="shared" si="27"/>
        <v>157</v>
      </c>
      <c r="B160" s="30">
        <f>IF(A160&lt;=Calculator!$B$9,'Growth rate'!B159,0)</f>
        <v>0</v>
      </c>
      <c r="C160" s="30">
        <f t="shared" si="31"/>
        <v>0</v>
      </c>
      <c r="D160" s="31">
        <f t="shared" si="32"/>
        <v>0</v>
      </c>
      <c r="E160" s="31">
        <f t="shared" si="33"/>
        <v>0</v>
      </c>
      <c r="F160" s="31">
        <f t="shared" si="28"/>
        <v>0</v>
      </c>
      <c r="G160" s="24">
        <f t="shared" si="34"/>
        <v>0.5</v>
      </c>
      <c r="H160" s="30">
        <f>VLOOKUP(G160,LAI!$E$132:$F$282,2,FALSE)</f>
        <v>2.6069733117608935</v>
      </c>
      <c r="I160" s="32">
        <f t="shared" si="39"/>
        <v>0</v>
      </c>
      <c r="J160" s="40">
        <f t="shared" si="40"/>
        <v>1</v>
      </c>
      <c r="K160" s="41"/>
      <c r="L160" s="40"/>
      <c r="M160" s="23">
        <v>157</v>
      </c>
      <c r="N160" s="30">
        <f>IF(M160&lt;=Calculator!$F$9,'Growth rate'!J159,0)</f>
        <v>0</v>
      </c>
      <c r="O160" s="30">
        <f t="shared" si="35"/>
        <v>0</v>
      </c>
      <c r="P160" s="31">
        <f t="shared" si="36"/>
        <v>0</v>
      </c>
      <c r="Q160" s="31">
        <f t="shared" si="37"/>
        <v>0</v>
      </c>
      <c r="R160" s="31">
        <f t="shared" si="29"/>
        <v>0</v>
      </c>
      <c r="S160" s="24">
        <f t="shared" si="38"/>
        <v>0.5</v>
      </c>
      <c r="T160" s="30">
        <f>VLOOKUP(S160,LAI!$E$132:$F$282,2,FALSE)</f>
        <v>2.6069733117608935</v>
      </c>
      <c r="U160" s="32">
        <f t="shared" si="30"/>
        <v>0</v>
      </c>
      <c r="V160" s="35"/>
    </row>
    <row r="161" spans="1:22" x14ac:dyDescent="0.35">
      <c r="A161" s="23">
        <f t="shared" si="27"/>
        <v>158</v>
      </c>
      <c r="B161" s="30">
        <f>IF(A161&lt;=Calculator!$B$9,'Growth rate'!B160,0)</f>
        <v>0</v>
      </c>
      <c r="C161" s="30">
        <f t="shared" si="31"/>
        <v>0</v>
      </c>
      <c r="D161" s="31">
        <f t="shared" si="32"/>
        <v>0</v>
      </c>
      <c r="E161" s="31">
        <f t="shared" si="33"/>
        <v>0</v>
      </c>
      <c r="F161" s="31">
        <f t="shared" si="28"/>
        <v>0</v>
      </c>
      <c r="G161" s="24">
        <f t="shared" si="34"/>
        <v>0.5</v>
      </c>
      <c r="H161" s="30">
        <f>VLOOKUP(G161,LAI!$E$132:$F$282,2,FALSE)</f>
        <v>2.6069733117608935</v>
      </c>
      <c r="I161" s="32">
        <f t="shared" si="39"/>
        <v>0</v>
      </c>
      <c r="J161" s="40">
        <f t="shared" si="40"/>
        <v>1</v>
      </c>
      <c r="K161" s="41"/>
      <c r="L161" s="40"/>
      <c r="M161" s="23">
        <v>158</v>
      </c>
      <c r="N161" s="30">
        <f>IF(M161&lt;=Calculator!$F$9,'Growth rate'!J160,0)</f>
        <v>0</v>
      </c>
      <c r="O161" s="30">
        <f t="shared" si="35"/>
        <v>0</v>
      </c>
      <c r="P161" s="31">
        <f t="shared" si="36"/>
        <v>0</v>
      </c>
      <c r="Q161" s="31">
        <f t="shared" si="37"/>
        <v>0</v>
      </c>
      <c r="R161" s="31">
        <f t="shared" si="29"/>
        <v>0</v>
      </c>
      <c r="S161" s="24">
        <f t="shared" si="38"/>
        <v>0.5</v>
      </c>
      <c r="T161" s="30">
        <f>VLOOKUP(S161,LAI!$E$132:$F$282,2,FALSE)</f>
        <v>2.6069733117608935</v>
      </c>
      <c r="U161" s="32">
        <f t="shared" si="30"/>
        <v>0</v>
      </c>
      <c r="V161" s="35"/>
    </row>
    <row r="162" spans="1:22" x14ac:dyDescent="0.35">
      <c r="A162" s="23">
        <f t="shared" si="27"/>
        <v>159</v>
      </c>
      <c r="B162" s="30">
        <f>IF(A162&lt;=Calculator!$B$9,'Growth rate'!B161,0)</f>
        <v>0</v>
      </c>
      <c r="C162" s="30">
        <f t="shared" si="31"/>
        <v>0</v>
      </c>
      <c r="D162" s="31">
        <f t="shared" si="32"/>
        <v>0</v>
      </c>
      <c r="E162" s="31">
        <f t="shared" si="33"/>
        <v>0</v>
      </c>
      <c r="F162" s="31">
        <f t="shared" si="28"/>
        <v>0</v>
      </c>
      <c r="G162" s="24">
        <f t="shared" si="34"/>
        <v>0.5</v>
      </c>
      <c r="H162" s="30">
        <f>VLOOKUP(G162,LAI!$E$132:$F$282,2,FALSE)</f>
        <v>2.6069733117608935</v>
      </c>
      <c r="I162" s="32">
        <f t="shared" si="39"/>
        <v>0</v>
      </c>
      <c r="J162" s="40">
        <f t="shared" si="40"/>
        <v>1</v>
      </c>
      <c r="K162" s="41"/>
      <c r="L162" s="40"/>
      <c r="M162" s="23">
        <v>159</v>
      </c>
      <c r="N162" s="30">
        <f>IF(M162&lt;=Calculator!$F$9,'Growth rate'!J161,0)</f>
        <v>0</v>
      </c>
      <c r="O162" s="30">
        <f t="shared" si="35"/>
        <v>0</v>
      </c>
      <c r="P162" s="31">
        <f t="shared" si="36"/>
        <v>0</v>
      </c>
      <c r="Q162" s="31">
        <f t="shared" si="37"/>
        <v>0</v>
      </c>
      <c r="R162" s="31">
        <f t="shared" si="29"/>
        <v>0</v>
      </c>
      <c r="S162" s="24">
        <f t="shared" si="38"/>
        <v>0.5</v>
      </c>
      <c r="T162" s="30">
        <f>VLOOKUP(S162,LAI!$E$132:$F$282,2,FALSE)</f>
        <v>2.6069733117608935</v>
      </c>
      <c r="U162" s="32">
        <f t="shared" si="30"/>
        <v>0</v>
      </c>
      <c r="V162" s="35"/>
    </row>
    <row r="163" spans="1:22" x14ac:dyDescent="0.35">
      <c r="A163" s="23">
        <f t="shared" si="27"/>
        <v>160</v>
      </c>
      <c r="B163" s="30">
        <f>IF(A163&lt;=Calculator!$B$9,'Growth rate'!B162,0)</f>
        <v>0</v>
      </c>
      <c r="C163" s="30">
        <f t="shared" si="31"/>
        <v>0</v>
      </c>
      <c r="D163" s="31">
        <f t="shared" si="32"/>
        <v>0</v>
      </c>
      <c r="E163" s="31">
        <f t="shared" si="33"/>
        <v>0</v>
      </c>
      <c r="F163" s="31">
        <f t="shared" si="28"/>
        <v>0</v>
      </c>
      <c r="G163" s="24">
        <f t="shared" si="34"/>
        <v>0.5</v>
      </c>
      <c r="H163" s="30">
        <f>VLOOKUP(G163,LAI!$E$132:$F$282,2,FALSE)</f>
        <v>2.6069733117608935</v>
      </c>
      <c r="I163" s="32">
        <f t="shared" si="39"/>
        <v>0</v>
      </c>
      <c r="J163" s="40">
        <f t="shared" si="40"/>
        <v>1</v>
      </c>
      <c r="K163" s="41"/>
      <c r="L163" s="40"/>
      <c r="M163" s="23">
        <v>160</v>
      </c>
      <c r="N163" s="30">
        <f>IF(M163&lt;=Calculator!$F$9,'Growth rate'!J162,0)</f>
        <v>0</v>
      </c>
      <c r="O163" s="30">
        <f t="shared" si="35"/>
        <v>0</v>
      </c>
      <c r="P163" s="31">
        <f t="shared" si="36"/>
        <v>0</v>
      </c>
      <c r="Q163" s="31">
        <f t="shared" si="37"/>
        <v>0</v>
      </c>
      <c r="R163" s="31">
        <f t="shared" si="29"/>
        <v>0</v>
      </c>
      <c r="S163" s="24">
        <f t="shared" si="38"/>
        <v>0.5</v>
      </c>
      <c r="T163" s="30">
        <f>VLOOKUP(S163,LAI!$E$132:$F$282,2,FALSE)</f>
        <v>2.6069733117608935</v>
      </c>
      <c r="U163" s="32">
        <f t="shared" si="30"/>
        <v>0</v>
      </c>
      <c r="V163" s="35"/>
    </row>
    <row r="164" spans="1:22" x14ac:dyDescent="0.35">
      <c r="A164" s="23">
        <f t="shared" si="27"/>
        <v>161</v>
      </c>
      <c r="B164" s="30">
        <f>IF(A164&lt;=Calculator!$B$9,'Growth rate'!B163,0)</f>
        <v>0</v>
      </c>
      <c r="C164" s="30">
        <f t="shared" si="31"/>
        <v>0</v>
      </c>
      <c r="D164" s="31">
        <f t="shared" si="32"/>
        <v>0</v>
      </c>
      <c r="E164" s="31">
        <f t="shared" si="33"/>
        <v>0</v>
      </c>
      <c r="F164" s="31">
        <f t="shared" si="28"/>
        <v>0</v>
      </c>
      <c r="G164" s="24">
        <f t="shared" si="34"/>
        <v>0.5</v>
      </c>
      <c r="H164" s="30">
        <f>VLOOKUP(G164,LAI!$E$132:$F$282,2,FALSE)</f>
        <v>2.6069733117608935</v>
      </c>
      <c r="I164" s="32">
        <f t="shared" si="39"/>
        <v>0</v>
      </c>
      <c r="J164" s="40">
        <f t="shared" si="40"/>
        <v>1</v>
      </c>
      <c r="K164" s="41"/>
      <c r="L164" s="40"/>
      <c r="M164" s="23">
        <v>161</v>
      </c>
      <c r="N164" s="30">
        <f>IF(M164&lt;=Calculator!$F$9,'Growth rate'!J163,0)</f>
        <v>0</v>
      </c>
      <c r="O164" s="30">
        <f t="shared" si="35"/>
        <v>0</v>
      </c>
      <c r="P164" s="31">
        <f t="shared" si="36"/>
        <v>0</v>
      </c>
      <c r="Q164" s="31">
        <f t="shared" si="37"/>
        <v>0</v>
      </c>
      <c r="R164" s="31">
        <f t="shared" si="29"/>
        <v>0</v>
      </c>
      <c r="S164" s="24">
        <f t="shared" si="38"/>
        <v>0.5</v>
      </c>
      <c r="T164" s="30">
        <f>VLOOKUP(S164,LAI!$E$132:$F$282,2,FALSE)</f>
        <v>2.6069733117608935</v>
      </c>
      <c r="U164" s="32">
        <f t="shared" si="30"/>
        <v>0</v>
      </c>
      <c r="V164" s="35"/>
    </row>
    <row r="165" spans="1:22" x14ac:dyDescent="0.35">
      <c r="A165" s="23">
        <f t="shared" si="27"/>
        <v>162</v>
      </c>
      <c r="B165" s="30">
        <f>IF(A165&lt;=Calculator!$B$9,'Growth rate'!B164,0)</f>
        <v>0</v>
      </c>
      <c r="C165" s="30">
        <f t="shared" si="31"/>
        <v>0</v>
      </c>
      <c r="D165" s="31">
        <f t="shared" si="32"/>
        <v>0</v>
      </c>
      <c r="E165" s="31">
        <f t="shared" si="33"/>
        <v>0</v>
      </c>
      <c r="F165" s="31">
        <f t="shared" si="28"/>
        <v>0</v>
      </c>
      <c r="G165" s="24">
        <f t="shared" si="34"/>
        <v>0.5</v>
      </c>
      <c r="H165" s="30">
        <f>VLOOKUP(G165,LAI!$E$132:$F$282,2,FALSE)</f>
        <v>2.6069733117608935</v>
      </c>
      <c r="I165" s="32">
        <f t="shared" si="39"/>
        <v>0</v>
      </c>
      <c r="J165" s="40">
        <f t="shared" si="40"/>
        <v>1</v>
      </c>
      <c r="K165" s="41"/>
      <c r="L165" s="40"/>
      <c r="M165" s="23">
        <v>162</v>
      </c>
      <c r="N165" s="30">
        <f>IF(M165&lt;=Calculator!$F$9,'Growth rate'!J164,0)</f>
        <v>0</v>
      </c>
      <c r="O165" s="30">
        <f t="shared" si="35"/>
        <v>0</v>
      </c>
      <c r="P165" s="31">
        <f t="shared" si="36"/>
        <v>0</v>
      </c>
      <c r="Q165" s="31">
        <f t="shared" si="37"/>
        <v>0</v>
      </c>
      <c r="R165" s="31">
        <f t="shared" si="29"/>
        <v>0</v>
      </c>
      <c r="S165" s="24">
        <f t="shared" si="38"/>
        <v>0.5</v>
      </c>
      <c r="T165" s="30">
        <f>VLOOKUP(S165,LAI!$E$132:$F$282,2,FALSE)</f>
        <v>2.6069733117608935</v>
      </c>
      <c r="U165" s="32">
        <f t="shared" si="30"/>
        <v>0</v>
      </c>
      <c r="V165" s="35"/>
    </row>
    <row r="166" spans="1:22" x14ac:dyDescent="0.35">
      <c r="A166" s="23">
        <f t="shared" si="27"/>
        <v>163</v>
      </c>
      <c r="B166" s="30">
        <f>IF(A166&lt;=Calculator!$B$9,'Growth rate'!B165,0)</f>
        <v>0</v>
      </c>
      <c r="C166" s="30">
        <f t="shared" si="31"/>
        <v>0</v>
      </c>
      <c r="D166" s="31">
        <f t="shared" si="32"/>
        <v>0</v>
      </c>
      <c r="E166" s="31">
        <f t="shared" si="33"/>
        <v>0</v>
      </c>
      <c r="F166" s="31">
        <f t="shared" si="28"/>
        <v>0</v>
      </c>
      <c r="G166" s="24">
        <f t="shared" si="34"/>
        <v>0.5</v>
      </c>
      <c r="H166" s="30">
        <f>VLOOKUP(G166,LAI!$E$132:$F$282,2,FALSE)</f>
        <v>2.6069733117608935</v>
      </c>
      <c r="I166" s="32">
        <f t="shared" si="39"/>
        <v>0</v>
      </c>
      <c r="J166" s="40">
        <f t="shared" si="40"/>
        <v>1</v>
      </c>
      <c r="K166" s="41"/>
      <c r="L166" s="40"/>
      <c r="M166" s="23">
        <v>163</v>
      </c>
      <c r="N166" s="30">
        <f>IF(M166&lt;=Calculator!$F$9,'Growth rate'!J165,0)</f>
        <v>0</v>
      </c>
      <c r="O166" s="30">
        <f t="shared" si="35"/>
        <v>0</v>
      </c>
      <c r="P166" s="31">
        <f t="shared" si="36"/>
        <v>0</v>
      </c>
      <c r="Q166" s="31">
        <f t="shared" si="37"/>
        <v>0</v>
      </c>
      <c r="R166" s="31">
        <f t="shared" si="29"/>
        <v>0</v>
      </c>
      <c r="S166" s="24">
        <f t="shared" si="38"/>
        <v>0.5</v>
      </c>
      <c r="T166" s="30">
        <f>VLOOKUP(S166,LAI!$E$132:$F$282,2,FALSE)</f>
        <v>2.6069733117608935</v>
      </c>
      <c r="U166" s="32">
        <f t="shared" si="30"/>
        <v>0</v>
      </c>
      <c r="V166" s="35"/>
    </row>
    <row r="167" spans="1:22" x14ac:dyDescent="0.35">
      <c r="A167" s="23">
        <f t="shared" si="27"/>
        <v>164</v>
      </c>
      <c r="B167" s="30">
        <f>IF(A167&lt;=Calculator!$B$9,'Growth rate'!B166,0)</f>
        <v>0</v>
      </c>
      <c r="C167" s="30">
        <f t="shared" si="31"/>
        <v>0</v>
      </c>
      <c r="D167" s="31">
        <f t="shared" si="32"/>
        <v>0</v>
      </c>
      <c r="E167" s="31">
        <f t="shared" si="33"/>
        <v>0</v>
      </c>
      <c r="F167" s="31">
        <f t="shared" si="28"/>
        <v>0</v>
      </c>
      <c r="G167" s="24">
        <f t="shared" si="34"/>
        <v>0.5</v>
      </c>
      <c r="H167" s="30">
        <f>VLOOKUP(G167,LAI!$E$132:$F$282,2,FALSE)</f>
        <v>2.6069733117608935</v>
      </c>
      <c r="I167" s="32">
        <f t="shared" si="39"/>
        <v>0</v>
      </c>
      <c r="J167" s="40">
        <f t="shared" si="40"/>
        <v>1</v>
      </c>
      <c r="K167" s="41"/>
      <c r="L167" s="40"/>
      <c r="M167" s="23">
        <v>164</v>
      </c>
      <c r="N167" s="30">
        <f>IF(M167&lt;=Calculator!$F$9,'Growth rate'!J166,0)</f>
        <v>0</v>
      </c>
      <c r="O167" s="30">
        <f t="shared" si="35"/>
        <v>0</v>
      </c>
      <c r="P167" s="31">
        <f t="shared" si="36"/>
        <v>0</v>
      </c>
      <c r="Q167" s="31">
        <f t="shared" si="37"/>
        <v>0</v>
      </c>
      <c r="R167" s="31">
        <f t="shared" si="29"/>
        <v>0</v>
      </c>
      <c r="S167" s="24">
        <f t="shared" si="38"/>
        <v>0.5</v>
      </c>
      <c r="T167" s="30">
        <f>VLOOKUP(S167,LAI!$E$132:$F$282,2,FALSE)</f>
        <v>2.6069733117608935</v>
      </c>
      <c r="U167" s="32">
        <f t="shared" si="30"/>
        <v>0</v>
      </c>
      <c r="V167" s="35"/>
    </row>
    <row r="168" spans="1:22" x14ac:dyDescent="0.35">
      <c r="A168" s="23">
        <f t="shared" ref="A168:A231" si="41">A167+1</f>
        <v>165</v>
      </c>
      <c r="B168" s="30">
        <f>IF(A168&lt;=Calculator!$B$9,'Growth rate'!B167,0)</f>
        <v>0</v>
      </c>
      <c r="C168" s="30">
        <f t="shared" si="31"/>
        <v>0</v>
      </c>
      <c r="D168" s="31">
        <f t="shared" si="32"/>
        <v>0</v>
      </c>
      <c r="E168" s="31">
        <f t="shared" si="33"/>
        <v>0</v>
      </c>
      <c r="F168" s="31">
        <f t="shared" si="28"/>
        <v>0</v>
      </c>
      <c r="G168" s="24">
        <f t="shared" si="34"/>
        <v>0.5</v>
      </c>
      <c r="H168" s="30">
        <f>VLOOKUP(G168,LAI!$E$132:$F$282,2,FALSE)</f>
        <v>2.6069733117608935</v>
      </c>
      <c r="I168" s="32">
        <f t="shared" si="39"/>
        <v>0</v>
      </c>
      <c r="J168" s="40">
        <f t="shared" si="40"/>
        <v>1</v>
      </c>
      <c r="K168" s="41"/>
      <c r="L168" s="40"/>
      <c r="M168" s="23">
        <v>165</v>
      </c>
      <c r="N168" s="30">
        <f>IF(M168&lt;=Calculator!$F$9,'Growth rate'!J167,0)</f>
        <v>0</v>
      </c>
      <c r="O168" s="30">
        <f t="shared" si="35"/>
        <v>0</v>
      </c>
      <c r="P168" s="31">
        <f t="shared" si="36"/>
        <v>0</v>
      </c>
      <c r="Q168" s="31">
        <f t="shared" si="37"/>
        <v>0</v>
      </c>
      <c r="R168" s="31">
        <f t="shared" si="29"/>
        <v>0</v>
      </c>
      <c r="S168" s="24">
        <f t="shared" si="38"/>
        <v>0.5</v>
      </c>
      <c r="T168" s="30">
        <f>VLOOKUP(S168,LAI!$E$132:$F$282,2,FALSE)</f>
        <v>2.6069733117608935</v>
      </c>
      <c r="U168" s="32">
        <f t="shared" si="30"/>
        <v>0</v>
      </c>
      <c r="V168" s="35"/>
    </row>
    <row r="169" spans="1:22" x14ac:dyDescent="0.35">
      <c r="A169" s="23">
        <f t="shared" si="41"/>
        <v>166</v>
      </c>
      <c r="B169" s="30">
        <f>IF(A169&lt;=Calculator!$B$9,'Growth rate'!B168,0)</f>
        <v>0</v>
      </c>
      <c r="C169" s="30">
        <f t="shared" si="31"/>
        <v>0</v>
      </c>
      <c r="D169" s="31">
        <f t="shared" si="32"/>
        <v>0</v>
      </c>
      <c r="E169" s="31">
        <f t="shared" si="33"/>
        <v>0</v>
      </c>
      <c r="F169" s="31">
        <f t="shared" si="28"/>
        <v>0</v>
      </c>
      <c r="G169" s="24">
        <f t="shared" si="34"/>
        <v>0.5</v>
      </c>
      <c r="H169" s="30">
        <f>VLOOKUP(G169,LAI!$E$132:$F$282,2,FALSE)</f>
        <v>2.6069733117608935</v>
      </c>
      <c r="I169" s="32">
        <f t="shared" si="39"/>
        <v>0</v>
      </c>
      <c r="J169" s="40">
        <f t="shared" si="40"/>
        <v>1</v>
      </c>
      <c r="K169" s="41"/>
      <c r="L169" s="40"/>
      <c r="M169" s="23">
        <v>166</v>
      </c>
      <c r="N169" s="30">
        <f>IF(M169&lt;=Calculator!$F$9,'Growth rate'!J168,0)</f>
        <v>0</v>
      </c>
      <c r="O169" s="30">
        <f t="shared" si="35"/>
        <v>0</v>
      </c>
      <c r="P169" s="31">
        <f t="shared" si="36"/>
        <v>0</v>
      </c>
      <c r="Q169" s="31">
        <f t="shared" si="37"/>
        <v>0</v>
      </c>
      <c r="R169" s="31">
        <f t="shared" si="29"/>
        <v>0</v>
      </c>
      <c r="S169" s="24">
        <f t="shared" si="38"/>
        <v>0.5</v>
      </c>
      <c r="T169" s="30">
        <f>VLOOKUP(S169,LAI!$E$132:$F$282,2,FALSE)</f>
        <v>2.6069733117608935</v>
      </c>
      <c r="U169" s="32">
        <f t="shared" si="30"/>
        <v>0</v>
      </c>
      <c r="V169" s="35"/>
    </row>
    <row r="170" spans="1:22" x14ac:dyDescent="0.35">
      <c r="A170" s="23">
        <f t="shared" si="41"/>
        <v>167</v>
      </c>
      <c r="B170" s="30">
        <f>IF(A170&lt;=Calculator!$B$9,'Growth rate'!B169,0)</f>
        <v>0</v>
      </c>
      <c r="C170" s="30">
        <f t="shared" si="31"/>
        <v>0</v>
      </c>
      <c r="D170" s="31">
        <f t="shared" si="32"/>
        <v>0</v>
      </c>
      <c r="E170" s="31">
        <f t="shared" si="33"/>
        <v>0</v>
      </c>
      <c r="F170" s="31">
        <f t="shared" si="28"/>
        <v>0</v>
      </c>
      <c r="G170" s="24">
        <f t="shared" si="34"/>
        <v>0.5</v>
      </c>
      <c r="H170" s="30">
        <f>VLOOKUP(G170,LAI!$E$132:$F$282,2,FALSE)</f>
        <v>2.6069733117608935</v>
      </c>
      <c r="I170" s="32">
        <f t="shared" si="39"/>
        <v>0</v>
      </c>
      <c r="J170" s="40">
        <f t="shared" si="40"/>
        <v>1</v>
      </c>
      <c r="K170" s="41"/>
      <c r="L170" s="40"/>
      <c r="M170" s="23">
        <v>167</v>
      </c>
      <c r="N170" s="30">
        <f>IF(M170&lt;=Calculator!$F$9,'Growth rate'!J169,0)</f>
        <v>0</v>
      </c>
      <c r="O170" s="30">
        <f t="shared" si="35"/>
        <v>0</v>
      </c>
      <c r="P170" s="31">
        <f t="shared" si="36"/>
        <v>0</v>
      </c>
      <c r="Q170" s="31">
        <f t="shared" si="37"/>
        <v>0</v>
      </c>
      <c r="R170" s="31">
        <f t="shared" si="29"/>
        <v>0</v>
      </c>
      <c r="S170" s="24">
        <f t="shared" si="38"/>
        <v>0.5</v>
      </c>
      <c r="T170" s="30">
        <f>VLOOKUP(S170,LAI!$E$132:$F$282,2,FALSE)</f>
        <v>2.6069733117608935</v>
      </c>
      <c r="U170" s="32">
        <f t="shared" si="30"/>
        <v>0</v>
      </c>
      <c r="V170" s="35"/>
    </row>
    <row r="171" spans="1:22" x14ac:dyDescent="0.35">
      <c r="A171" s="23">
        <f t="shared" si="41"/>
        <v>168</v>
      </c>
      <c r="B171" s="30">
        <f>IF(A171&lt;=Calculator!$B$9,'Growth rate'!B170,0)</f>
        <v>0</v>
      </c>
      <c r="C171" s="30">
        <f t="shared" si="31"/>
        <v>0</v>
      </c>
      <c r="D171" s="31">
        <f t="shared" si="32"/>
        <v>0</v>
      </c>
      <c r="E171" s="31">
        <f t="shared" si="33"/>
        <v>0</v>
      </c>
      <c r="F171" s="31">
        <f t="shared" si="28"/>
        <v>0</v>
      </c>
      <c r="G171" s="24">
        <f t="shared" si="34"/>
        <v>0.5</v>
      </c>
      <c r="H171" s="30">
        <f>VLOOKUP(G171,LAI!$E$132:$F$282,2,FALSE)</f>
        <v>2.6069733117608935</v>
      </c>
      <c r="I171" s="32">
        <f t="shared" si="39"/>
        <v>0</v>
      </c>
      <c r="J171" s="40">
        <f t="shared" si="40"/>
        <v>1</v>
      </c>
      <c r="K171" s="41"/>
      <c r="L171" s="40"/>
      <c r="M171" s="23">
        <v>168</v>
      </c>
      <c r="N171" s="30">
        <f>IF(M171&lt;=Calculator!$F$9,'Growth rate'!J170,0)</f>
        <v>0</v>
      </c>
      <c r="O171" s="30">
        <f t="shared" si="35"/>
        <v>0</v>
      </c>
      <c r="P171" s="31">
        <f t="shared" si="36"/>
        <v>0</v>
      </c>
      <c r="Q171" s="31">
        <f t="shared" si="37"/>
        <v>0</v>
      </c>
      <c r="R171" s="31">
        <f t="shared" si="29"/>
        <v>0</v>
      </c>
      <c r="S171" s="24">
        <f t="shared" si="38"/>
        <v>0.5</v>
      </c>
      <c r="T171" s="30">
        <f>VLOOKUP(S171,LAI!$E$132:$F$282,2,FALSE)</f>
        <v>2.6069733117608935</v>
      </c>
      <c r="U171" s="32">
        <f t="shared" si="30"/>
        <v>0</v>
      </c>
      <c r="V171" s="35"/>
    </row>
    <row r="172" spans="1:22" x14ac:dyDescent="0.35">
      <c r="A172" s="23">
        <f t="shared" si="41"/>
        <v>169</v>
      </c>
      <c r="B172" s="30">
        <f>IF(A172&lt;=Calculator!$B$9,'Growth rate'!B171,0)</f>
        <v>0</v>
      </c>
      <c r="C172" s="30">
        <f t="shared" si="31"/>
        <v>0</v>
      </c>
      <c r="D172" s="31">
        <f t="shared" si="32"/>
        <v>0</v>
      </c>
      <c r="E172" s="31">
        <f t="shared" si="33"/>
        <v>0</v>
      </c>
      <c r="F172" s="31">
        <f t="shared" si="28"/>
        <v>0</v>
      </c>
      <c r="G172" s="24">
        <f t="shared" si="34"/>
        <v>0.5</v>
      </c>
      <c r="H172" s="30">
        <f>VLOOKUP(G172,LAI!$E$132:$F$282,2,FALSE)</f>
        <v>2.6069733117608935</v>
      </c>
      <c r="I172" s="32">
        <f t="shared" si="39"/>
        <v>0</v>
      </c>
      <c r="J172" s="40">
        <f t="shared" si="40"/>
        <v>1</v>
      </c>
      <c r="K172" s="41"/>
      <c r="L172" s="40"/>
      <c r="M172" s="23">
        <v>169</v>
      </c>
      <c r="N172" s="30">
        <f>IF(M172&lt;=Calculator!$F$9,'Growth rate'!J171,0)</f>
        <v>0</v>
      </c>
      <c r="O172" s="30">
        <f t="shared" si="35"/>
        <v>0</v>
      </c>
      <c r="P172" s="31">
        <f t="shared" si="36"/>
        <v>0</v>
      </c>
      <c r="Q172" s="31">
        <f t="shared" si="37"/>
        <v>0</v>
      </c>
      <c r="R172" s="31">
        <f t="shared" si="29"/>
        <v>0</v>
      </c>
      <c r="S172" s="24">
        <f t="shared" si="38"/>
        <v>0.5</v>
      </c>
      <c r="T172" s="30">
        <f>VLOOKUP(S172,LAI!$E$132:$F$282,2,FALSE)</f>
        <v>2.6069733117608935</v>
      </c>
      <c r="U172" s="32">
        <f t="shared" si="30"/>
        <v>0</v>
      </c>
      <c r="V172" s="35"/>
    </row>
    <row r="173" spans="1:22" x14ac:dyDescent="0.35">
      <c r="A173" s="23">
        <f t="shared" si="41"/>
        <v>170</v>
      </c>
      <c r="B173" s="30">
        <f>IF(A173&lt;=Calculator!$B$9,'Growth rate'!B172,0)</f>
        <v>0</v>
      </c>
      <c r="C173" s="30">
        <f t="shared" si="31"/>
        <v>0</v>
      </c>
      <c r="D173" s="31">
        <f t="shared" si="32"/>
        <v>0</v>
      </c>
      <c r="E173" s="31">
        <f t="shared" si="33"/>
        <v>0</v>
      </c>
      <c r="F173" s="31">
        <f t="shared" si="28"/>
        <v>0</v>
      </c>
      <c r="G173" s="24">
        <f t="shared" si="34"/>
        <v>0.5</v>
      </c>
      <c r="H173" s="30">
        <f>VLOOKUP(G173,LAI!$E$132:$F$282,2,FALSE)</f>
        <v>2.6069733117608935</v>
      </c>
      <c r="I173" s="32">
        <f t="shared" si="39"/>
        <v>0</v>
      </c>
      <c r="J173" s="40">
        <f t="shared" si="40"/>
        <v>1</v>
      </c>
      <c r="K173" s="41"/>
      <c r="L173" s="40"/>
      <c r="M173" s="23">
        <v>170</v>
      </c>
      <c r="N173" s="30">
        <f>IF(M173&lt;=Calculator!$F$9,'Growth rate'!J172,0)</f>
        <v>0</v>
      </c>
      <c r="O173" s="30">
        <f t="shared" si="35"/>
        <v>0</v>
      </c>
      <c r="P173" s="31">
        <f t="shared" si="36"/>
        <v>0</v>
      </c>
      <c r="Q173" s="31">
        <f t="shared" si="37"/>
        <v>0</v>
      </c>
      <c r="R173" s="31">
        <f t="shared" si="29"/>
        <v>0</v>
      </c>
      <c r="S173" s="24">
        <f t="shared" si="38"/>
        <v>0.5</v>
      </c>
      <c r="T173" s="30">
        <f>VLOOKUP(S173,LAI!$E$132:$F$282,2,FALSE)</f>
        <v>2.6069733117608935</v>
      </c>
      <c r="U173" s="32">
        <f t="shared" si="30"/>
        <v>0</v>
      </c>
      <c r="V173" s="35"/>
    </row>
    <row r="174" spans="1:22" x14ac:dyDescent="0.35">
      <c r="A174" s="23">
        <f t="shared" si="41"/>
        <v>171</v>
      </c>
      <c r="B174" s="30">
        <f>IF(A174&lt;=Calculator!$B$9,'Growth rate'!B173,0)</f>
        <v>0</v>
      </c>
      <c r="C174" s="30">
        <f t="shared" si="31"/>
        <v>0</v>
      </c>
      <c r="D174" s="31">
        <f t="shared" si="32"/>
        <v>0</v>
      </c>
      <c r="E174" s="31">
        <f t="shared" si="33"/>
        <v>0</v>
      </c>
      <c r="F174" s="31">
        <f t="shared" si="28"/>
        <v>0</v>
      </c>
      <c r="G174" s="24">
        <f t="shared" si="34"/>
        <v>0.5</v>
      </c>
      <c r="H174" s="30">
        <f>VLOOKUP(G174,LAI!$E$132:$F$282,2,FALSE)</f>
        <v>2.6069733117608935</v>
      </c>
      <c r="I174" s="32">
        <f t="shared" si="39"/>
        <v>0</v>
      </c>
      <c r="J174" s="40">
        <f t="shared" si="40"/>
        <v>1</v>
      </c>
      <c r="K174" s="41"/>
      <c r="L174" s="40"/>
      <c r="M174" s="23">
        <v>171</v>
      </c>
      <c r="N174" s="30">
        <f>IF(M174&lt;=Calculator!$F$9,'Growth rate'!J173,0)</f>
        <v>0</v>
      </c>
      <c r="O174" s="30">
        <f t="shared" si="35"/>
        <v>0</v>
      </c>
      <c r="P174" s="31">
        <f t="shared" si="36"/>
        <v>0</v>
      </c>
      <c r="Q174" s="31">
        <f t="shared" si="37"/>
        <v>0</v>
      </c>
      <c r="R174" s="31">
        <f t="shared" si="29"/>
        <v>0</v>
      </c>
      <c r="S174" s="24">
        <f t="shared" si="38"/>
        <v>0.5</v>
      </c>
      <c r="T174" s="30">
        <f>VLOOKUP(S174,LAI!$E$132:$F$282,2,FALSE)</f>
        <v>2.6069733117608935</v>
      </c>
      <c r="U174" s="32">
        <f t="shared" si="30"/>
        <v>0</v>
      </c>
      <c r="V174" s="35"/>
    </row>
    <row r="175" spans="1:22" x14ac:dyDescent="0.35">
      <c r="A175" s="23">
        <f t="shared" si="41"/>
        <v>172</v>
      </c>
      <c r="B175" s="30">
        <f>IF(A175&lt;=Calculator!$B$9,'Growth rate'!B174,0)</f>
        <v>0</v>
      </c>
      <c r="C175" s="30">
        <f t="shared" si="31"/>
        <v>0</v>
      </c>
      <c r="D175" s="31">
        <f t="shared" si="32"/>
        <v>0</v>
      </c>
      <c r="E175" s="31">
        <f t="shared" si="33"/>
        <v>0</v>
      </c>
      <c r="F175" s="31">
        <f t="shared" si="28"/>
        <v>0</v>
      </c>
      <c r="G175" s="24">
        <f t="shared" si="34"/>
        <v>0.5</v>
      </c>
      <c r="H175" s="30">
        <f>VLOOKUP(G175,LAI!$E$132:$F$282,2,FALSE)</f>
        <v>2.6069733117608935</v>
      </c>
      <c r="I175" s="32">
        <f t="shared" si="39"/>
        <v>0</v>
      </c>
      <c r="J175" s="40">
        <f t="shared" si="40"/>
        <v>1</v>
      </c>
      <c r="K175" s="41"/>
      <c r="L175" s="40"/>
      <c r="M175" s="23">
        <v>172</v>
      </c>
      <c r="N175" s="30">
        <f>IF(M175&lt;=Calculator!$F$9,'Growth rate'!J174,0)</f>
        <v>0</v>
      </c>
      <c r="O175" s="30">
        <f t="shared" si="35"/>
        <v>0</v>
      </c>
      <c r="P175" s="31">
        <f t="shared" si="36"/>
        <v>0</v>
      </c>
      <c r="Q175" s="31">
        <f t="shared" si="37"/>
        <v>0</v>
      </c>
      <c r="R175" s="31">
        <f t="shared" si="29"/>
        <v>0</v>
      </c>
      <c r="S175" s="24">
        <f t="shared" si="38"/>
        <v>0.5</v>
      </c>
      <c r="T175" s="30">
        <f>VLOOKUP(S175,LAI!$E$132:$F$282,2,FALSE)</f>
        <v>2.6069733117608935</v>
      </c>
      <c r="U175" s="32">
        <f t="shared" si="30"/>
        <v>0</v>
      </c>
      <c r="V175" s="35"/>
    </row>
    <row r="176" spans="1:22" x14ac:dyDescent="0.35">
      <c r="A176" s="23">
        <f t="shared" si="41"/>
        <v>173</v>
      </c>
      <c r="B176" s="30">
        <f>IF(A176&lt;=Calculator!$B$9,'Growth rate'!B175,0)</f>
        <v>0</v>
      </c>
      <c r="C176" s="30">
        <f t="shared" si="31"/>
        <v>0</v>
      </c>
      <c r="D176" s="31">
        <f t="shared" si="32"/>
        <v>0</v>
      </c>
      <c r="E176" s="31">
        <f t="shared" si="33"/>
        <v>0</v>
      </c>
      <c r="F176" s="31">
        <f t="shared" si="28"/>
        <v>0</v>
      </c>
      <c r="G176" s="24">
        <f t="shared" si="34"/>
        <v>0.5</v>
      </c>
      <c r="H176" s="30">
        <f>VLOOKUP(G176,LAI!$E$132:$F$282,2,FALSE)</f>
        <v>2.6069733117608935</v>
      </c>
      <c r="I176" s="32">
        <f t="shared" si="39"/>
        <v>0</v>
      </c>
      <c r="J176" s="40">
        <f t="shared" si="40"/>
        <v>1</v>
      </c>
      <c r="K176" s="41"/>
      <c r="L176" s="40"/>
      <c r="M176" s="23">
        <v>173</v>
      </c>
      <c r="N176" s="30">
        <f>IF(M176&lt;=Calculator!$F$9,'Growth rate'!J175,0)</f>
        <v>0</v>
      </c>
      <c r="O176" s="30">
        <f t="shared" si="35"/>
        <v>0</v>
      </c>
      <c r="P176" s="31">
        <f t="shared" si="36"/>
        <v>0</v>
      </c>
      <c r="Q176" s="31">
        <f t="shared" si="37"/>
        <v>0</v>
      </c>
      <c r="R176" s="31">
        <f t="shared" si="29"/>
        <v>0</v>
      </c>
      <c r="S176" s="24">
        <f t="shared" si="38"/>
        <v>0.5</v>
      </c>
      <c r="T176" s="30">
        <f>VLOOKUP(S176,LAI!$E$132:$F$282,2,FALSE)</f>
        <v>2.6069733117608935</v>
      </c>
      <c r="U176" s="32">
        <f t="shared" si="30"/>
        <v>0</v>
      </c>
      <c r="V176" s="35"/>
    </row>
    <row r="177" spans="1:22" x14ac:dyDescent="0.35">
      <c r="A177" s="23">
        <f t="shared" si="41"/>
        <v>174</v>
      </c>
      <c r="B177" s="30">
        <f>IF(A177&lt;=Calculator!$B$9,'Growth rate'!B176,0)</f>
        <v>0</v>
      </c>
      <c r="C177" s="30">
        <f t="shared" si="31"/>
        <v>0</v>
      </c>
      <c r="D177" s="31">
        <f t="shared" si="32"/>
        <v>0</v>
      </c>
      <c r="E177" s="31">
        <f t="shared" si="33"/>
        <v>0</v>
      </c>
      <c r="F177" s="31">
        <f t="shared" si="28"/>
        <v>0</v>
      </c>
      <c r="G177" s="24">
        <f t="shared" si="34"/>
        <v>0.5</v>
      </c>
      <c r="H177" s="30">
        <f>VLOOKUP(G177,LAI!$E$132:$F$282,2,FALSE)</f>
        <v>2.6069733117608935</v>
      </c>
      <c r="I177" s="32">
        <f t="shared" si="39"/>
        <v>0</v>
      </c>
      <c r="J177" s="40">
        <f t="shared" si="40"/>
        <v>1</v>
      </c>
      <c r="K177" s="41"/>
      <c r="L177" s="40"/>
      <c r="M177" s="23">
        <v>174</v>
      </c>
      <c r="N177" s="30">
        <f>IF(M177&lt;=Calculator!$F$9,'Growth rate'!J176,0)</f>
        <v>0</v>
      </c>
      <c r="O177" s="30">
        <f t="shared" si="35"/>
        <v>0</v>
      </c>
      <c r="P177" s="31">
        <f t="shared" si="36"/>
        <v>0</v>
      </c>
      <c r="Q177" s="31">
        <f t="shared" si="37"/>
        <v>0</v>
      </c>
      <c r="R177" s="31">
        <f t="shared" si="29"/>
        <v>0</v>
      </c>
      <c r="S177" s="24">
        <f t="shared" si="38"/>
        <v>0.5</v>
      </c>
      <c r="T177" s="30">
        <f>VLOOKUP(S177,LAI!$E$132:$F$282,2,FALSE)</f>
        <v>2.6069733117608935</v>
      </c>
      <c r="U177" s="32">
        <f t="shared" si="30"/>
        <v>0</v>
      </c>
      <c r="V177" s="35"/>
    </row>
    <row r="178" spans="1:22" x14ac:dyDescent="0.35">
      <c r="A178" s="23">
        <f t="shared" si="41"/>
        <v>175</v>
      </c>
      <c r="B178" s="30">
        <f>IF(A178&lt;=Calculator!$B$9,'Growth rate'!B177,0)</f>
        <v>0</v>
      </c>
      <c r="C178" s="30">
        <f t="shared" si="31"/>
        <v>0</v>
      </c>
      <c r="D178" s="31">
        <f t="shared" si="32"/>
        <v>0</v>
      </c>
      <c r="E178" s="31">
        <f t="shared" si="33"/>
        <v>0</v>
      </c>
      <c r="F178" s="31">
        <f t="shared" si="28"/>
        <v>0</v>
      </c>
      <c r="G178" s="24">
        <f t="shared" si="34"/>
        <v>0.5</v>
      </c>
      <c r="H178" s="30">
        <f>VLOOKUP(G178,LAI!$E$132:$F$282,2,FALSE)</f>
        <v>2.6069733117608935</v>
      </c>
      <c r="I178" s="32">
        <f t="shared" si="39"/>
        <v>0</v>
      </c>
      <c r="J178" s="40">
        <f t="shared" si="40"/>
        <v>1</v>
      </c>
      <c r="K178" s="41"/>
      <c r="L178" s="40"/>
      <c r="M178" s="23">
        <v>175</v>
      </c>
      <c r="N178" s="30">
        <f>IF(M178&lt;=Calculator!$F$9,'Growth rate'!J177,0)</f>
        <v>0</v>
      </c>
      <c r="O178" s="30">
        <f t="shared" si="35"/>
        <v>0</v>
      </c>
      <c r="P178" s="31">
        <f t="shared" si="36"/>
        <v>0</v>
      </c>
      <c r="Q178" s="31">
        <f t="shared" si="37"/>
        <v>0</v>
      </c>
      <c r="R178" s="31">
        <f t="shared" si="29"/>
        <v>0</v>
      </c>
      <c r="S178" s="24">
        <f t="shared" si="38"/>
        <v>0.5</v>
      </c>
      <c r="T178" s="30">
        <f>VLOOKUP(S178,LAI!$E$132:$F$282,2,FALSE)</f>
        <v>2.6069733117608935</v>
      </c>
      <c r="U178" s="32">
        <f t="shared" si="30"/>
        <v>0</v>
      </c>
      <c r="V178" s="35"/>
    </row>
    <row r="179" spans="1:22" x14ac:dyDescent="0.35">
      <c r="A179" s="23">
        <f t="shared" si="41"/>
        <v>176</v>
      </c>
      <c r="B179" s="30">
        <f>IF(A179&lt;=Calculator!$B$9,'Growth rate'!B178,0)</f>
        <v>0</v>
      </c>
      <c r="C179" s="30">
        <f t="shared" si="31"/>
        <v>0</v>
      </c>
      <c r="D179" s="31">
        <f t="shared" si="32"/>
        <v>0</v>
      </c>
      <c r="E179" s="31">
        <f t="shared" si="33"/>
        <v>0</v>
      </c>
      <c r="F179" s="31">
        <f t="shared" si="28"/>
        <v>0</v>
      </c>
      <c r="G179" s="24">
        <f t="shared" si="34"/>
        <v>0.5</v>
      </c>
      <c r="H179" s="30">
        <f>VLOOKUP(G179,LAI!$E$132:$F$282,2,FALSE)</f>
        <v>2.6069733117608935</v>
      </c>
      <c r="I179" s="32">
        <f t="shared" si="39"/>
        <v>0</v>
      </c>
      <c r="J179" s="40">
        <f t="shared" si="40"/>
        <v>1</v>
      </c>
      <c r="K179" s="41"/>
      <c r="L179" s="40"/>
      <c r="M179" s="23">
        <v>176</v>
      </c>
      <c r="N179" s="30">
        <f>IF(M179&lt;=Calculator!$F$9,'Growth rate'!J178,0)</f>
        <v>0</v>
      </c>
      <c r="O179" s="30">
        <f t="shared" si="35"/>
        <v>0</v>
      </c>
      <c r="P179" s="31">
        <f t="shared" si="36"/>
        <v>0</v>
      </c>
      <c r="Q179" s="31">
        <f t="shared" si="37"/>
        <v>0</v>
      </c>
      <c r="R179" s="31">
        <f t="shared" si="29"/>
        <v>0</v>
      </c>
      <c r="S179" s="24">
        <f t="shared" si="38"/>
        <v>0.5</v>
      </c>
      <c r="T179" s="30">
        <f>VLOOKUP(S179,LAI!$E$132:$F$282,2,FALSE)</f>
        <v>2.6069733117608935</v>
      </c>
      <c r="U179" s="32">
        <f t="shared" si="30"/>
        <v>0</v>
      </c>
      <c r="V179" s="35"/>
    </row>
    <row r="180" spans="1:22" x14ac:dyDescent="0.35">
      <c r="A180" s="23">
        <f t="shared" si="41"/>
        <v>177</v>
      </c>
      <c r="B180" s="30">
        <f>IF(A180&lt;=Calculator!$B$9,'Growth rate'!B179,0)</f>
        <v>0</v>
      </c>
      <c r="C180" s="30">
        <f t="shared" si="31"/>
        <v>0</v>
      </c>
      <c r="D180" s="31">
        <f t="shared" si="32"/>
        <v>0</v>
      </c>
      <c r="E180" s="31">
        <f t="shared" si="33"/>
        <v>0</v>
      </c>
      <c r="F180" s="31">
        <f t="shared" si="28"/>
        <v>0</v>
      </c>
      <c r="G180" s="24">
        <f t="shared" si="34"/>
        <v>0.5</v>
      </c>
      <c r="H180" s="30">
        <f>VLOOKUP(G180,LAI!$E$132:$F$282,2,FALSE)</f>
        <v>2.6069733117608935</v>
      </c>
      <c r="I180" s="32">
        <f t="shared" si="39"/>
        <v>0</v>
      </c>
      <c r="J180" s="40">
        <f t="shared" si="40"/>
        <v>1</v>
      </c>
      <c r="K180" s="41"/>
      <c r="L180" s="40"/>
      <c r="M180" s="23">
        <v>177</v>
      </c>
      <c r="N180" s="30">
        <f>IF(M180&lt;=Calculator!$F$9,'Growth rate'!J179,0)</f>
        <v>0</v>
      </c>
      <c r="O180" s="30">
        <f t="shared" si="35"/>
        <v>0</v>
      </c>
      <c r="P180" s="31">
        <f t="shared" si="36"/>
        <v>0</v>
      </c>
      <c r="Q180" s="31">
        <f t="shared" si="37"/>
        <v>0</v>
      </c>
      <c r="R180" s="31">
        <f t="shared" si="29"/>
        <v>0</v>
      </c>
      <c r="S180" s="24">
        <f t="shared" si="38"/>
        <v>0.5</v>
      </c>
      <c r="T180" s="30">
        <f>VLOOKUP(S180,LAI!$E$132:$F$282,2,FALSE)</f>
        <v>2.6069733117608935</v>
      </c>
      <c r="U180" s="32">
        <f t="shared" si="30"/>
        <v>0</v>
      </c>
      <c r="V180" s="35"/>
    </row>
    <row r="181" spans="1:22" x14ac:dyDescent="0.35">
      <c r="A181" s="23">
        <f t="shared" si="41"/>
        <v>178</v>
      </c>
      <c r="B181" s="30">
        <f>IF(A181&lt;=Calculator!$B$9,'Growth rate'!B180,0)</f>
        <v>0</v>
      </c>
      <c r="C181" s="30">
        <f t="shared" si="31"/>
        <v>0</v>
      </c>
      <c r="D181" s="31">
        <f t="shared" si="32"/>
        <v>0</v>
      </c>
      <c r="E181" s="31">
        <f t="shared" si="33"/>
        <v>0</v>
      </c>
      <c r="F181" s="31">
        <f t="shared" si="28"/>
        <v>0</v>
      </c>
      <c r="G181" s="24">
        <f t="shared" si="34"/>
        <v>0.5</v>
      </c>
      <c r="H181" s="30">
        <f>VLOOKUP(G181,LAI!$E$132:$F$282,2,FALSE)</f>
        <v>2.6069733117608935</v>
      </c>
      <c r="I181" s="32">
        <f t="shared" si="39"/>
        <v>0</v>
      </c>
      <c r="J181" s="40">
        <f t="shared" si="40"/>
        <v>1</v>
      </c>
      <c r="K181" s="41"/>
      <c r="L181" s="40"/>
      <c r="M181" s="23">
        <v>178</v>
      </c>
      <c r="N181" s="30">
        <f>IF(M181&lt;=Calculator!$F$9,'Growth rate'!J180,0)</f>
        <v>0</v>
      </c>
      <c r="O181" s="30">
        <f t="shared" si="35"/>
        <v>0</v>
      </c>
      <c r="P181" s="31">
        <f t="shared" si="36"/>
        <v>0</v>
      </c>
      <c r="Q181" s="31">
        <f t="shared" si="37"/>
        <v>0</v>
      </c>
      <c r="R181" s="31">
        <f t="shared" si="29"/>
        <v>0</v>
      </c>
      <c r="S181" s="24">
        <f t="shared" si="38"/>
        <v>0.5</v>
      </c>
      <c r="T181" s="30">
        <f>VLOOKUP(S181,LAI!$E$132:$F$282,2,FALSE)</f>
        <v>2.6069733117608935</v>
      </c>
      <c r="U181" s="32">
        <f t="shared" si="30"/>
        <v>0</v>
      </c>
      <c r="V181" s="35"/>
    </row>
    <row r="182" spans="1:22" x14ac:dyDescent="0.35">
      <c r="A182" s="23">
        <f t="shared" si="41"/>
        <v>179</v>
      </c>
      <c r="B182" s="30">
        <f>IF(A182&lt;=Calculator!$B$9,'Growth rate'!B181,0)</f>
        <v>0</v>
      </c>
      <c r="C182" s="30">
        <f t="shared" si="31"/>
        <v>0</v>
      </c>
      <c r="D182" s="31">
        <f t="shared" si="32"/>
        <v>0</v>
      </c>
      <c r="E182" s="31">
        <f t="shared" si="33"/>
        <v>0</v>
      </c>
      <c r="F182" s="31">
        <f t="shared" si="28"/>
        <v>0</v>
      </c>
      <c r="G182" s="24">
        <f t="shared" si="34"/>
        <v>0.5</v>
      </c>
      <c r="H182" s="30">
        <f>VLOOKUP(G182,LAI!$E$132:$F$282,2,FALSE)</f>
        <v>2.6069733117608935</v>
      </c>
      <c r="I182" s="32">
        <f t="shared" si="39"/>
        <v>0</v>
      </c>
      <c r="J182" s="40">
        <f t="shared" si="40"/>
        <v>1</v>
      </c>
      <c r="K182" s="41"/>
      <c r="L182" s="40"/>
      <c r="M182" s="23">
        <v>179</v>
      </c>
      <c r="N182" s="30">
        <f>IF(M182&lt;=Calculator!$F$9,'Growth rate'!J181,0)</f>
        <v>0</v>
      </c>
      <c r="O182" s="30">
        <f t="shared" si="35"/>
        <v>0</v>
      </c>
      <c r="P182" s="31">
        <f t="shared" si="36"/>
        <v>0</v>
      </c>
      <c r="Q182" s="31">
        <f t="shared" si="37"/>
        <v>0</v>
      </c>
      <c r="R182" s="31">
        <f t="shared" si="29"/>
        <v>0</v>
      </c>
      <c r="S182" s="24">
        <f t="shared" si="38"/>
        <v>0.5</v>
      </c>
      <c r="T182" s="30">
        <f>VLOOKUP(S182,LAI!$E$132:$F$282,2,FALSE)</f>
        <v>2.6069733117608935</v>
      </c>
      <c r="U182" s="32">
        <f t="shared" si="30"/>
        <v>0</v>
      </c>
      <c r="V182" s="35"/>
    </row>
    <row r="183" spans="1:22" x14ac:dyDescent="0.35">
      <c r="A183" s="23">
        <f t="shared" si="41"/>
        <v>180</v>
      </c>
      <c r="B183" s="30">
        <f>IF(A183&lt;=Calculator!$B$9,'Growth rate'!B182,0)</f>
        <v>0</v>
      </c>
      <c r="C183" s="30">
        <f t="shared" si="31"/>
        <v>0</v>
      </c>
      <c r="D183" s="31">
        <f t="shared" si="32"/>
        <v>0</v>
      </c>
      <c r="E183" s="31">
        <f t="shared" si="33"/>
        <v>0</v>
      </c>
      <c r="F183" s="31">
        <f t="shared" si="28"/>
        <v>0</v>
      </c>
      <c r="G183" s="24">
        <f t="shared" si="34"/>
        <v>0.5</v>
      </c>
      <c r="H183" s="30">
        <f>VLOOKUP(G183,LAI!$E$132:$F$282,2,FALSE)</f>
        <v>2.6069733117608935</v>
      </c>
      <c r="I183" s="32">
        <f t="shared" si="39"/>
        <v>0</v>
      </c>
      <c r="J183" s="40">
        <f t="shared" si="40"/>
        <v>1</v>
      </c>
      <c r="K183" s="41"/>
      <c r="L183" s="40"/>
      <c r="M183" s="23">
        <v>180</v>
      </c>
      <c r="N183" s="30">
        <f>IF(M183&lt;=Calculator!$F$9,'Growth rate'!J182,0)</f>
        <v>0</v>
      </c>
      <c r="O183" s="30">
        <f t="shared" si="35"/>
        <v>0</v>
      </c>
      <c r="P183" s="31">
        <f t="shared" si="36"/>
        <v>0</v>
      </c>
      <c r="Q183" s="31">
        <f t="shared" si="37"/>
        <v>0</v>
      </c>
      <c r="R183" s="31">
        <f t="shared" si="29"/>
        <v>0</v>
      </c>
      <c r="S183" s="24">
        <f t="shared" si="38"/>
        <v>0.5</v>
      </c>
      <c r="T183" s="30">
        <f>VLOOKUP(S183,LAI!$E$132:$F$282,2,FALSE)</f>
        <v>2.6069733117608935</v>
      </c>
      <c r="U183" s="32">
        <f t="shared" si="30"/>
        <v>0</v>
      </c>
      <c r="V183" s="35"/>
    </row>
    <row r="184" spans="1:22" x14ac:dyDescent="0.35">
      <c r="A184" s="23">
        <f t="shared" si="41"/>
        <v>181</v>
      </c>
      <c r="B184" s="30">
        <f>IF(A184&lt;=Calculator!$B$9,'Growth rate'!B183,0)</f>
        <v>0</v>
      </c>
      <c r="C184" s="30">
        <f t="shared" si="31"/>
        <v>0</v>
      </c>
      <c r="D184" s="31">
        <f t="shared" si="32"/>
        <v>0</v>
      </c>
      <c r="E184" s="31">
        <f t="shared" si="33"/>
        <v>0</v>
      </c>
      <c r="F184" s="31">
        <f t="shared" si="28"/>
        <v>0</v>
      </c>
      <c r="G184" s="24">
        <f t="shared" si="34"/>
        <v>0.5</v>
      </c>
      <c r="H184" s="30">
        <f>VLOOKUP(G184,LAI!$E$132:$F$282,2,FALSE)</f>
        <v>2.6069733117608935</v>
      </c>
      <c r="I184" s="32">
        <f t="shared" si="39"/>
        <v>0</v>
      </c>
      <c r="J184" s="40">
        <f t="shared" si="40"/>
        <v>1</v>
      </c>
      <c r="K184" s="41"/>
      <c r="L184" s="40"/>
      <c r="M184" s="23">
        <v>181</v>
      </c>
      <c r="N184" s="30">
        <f>IF(M184&lt;=Calculator!$F$9,'Growth rate'!J183,0)</f>
        <v>0</v>
      </c>
      <c r="O184" s="30">
        <f t="shared" si="35"/>
        <v>0</v>
      </c>
      <c r="P184" s="31">
        <f t="shared" si="36"/>
        <v>0</v>
      </c>
      <c r="Q184" s="31">
        <f t="shared" si="37"/>
        <v>0</v>
      </c>
      <c r="R184" s="31">
        <f t="shared" si="29"/>
        <v>0</v>
      </c>
      <c r="S184" s="24">
        <f t="shared" si="38"/>
        <v>0.5</v>
      </c>
      <c r="T184" s="30">
        <f>VLOOKUP(S184,LAI!$E$132:$F$282,2,FALSE)</f>
        <v>2.6069733117608935</v>
      </c>
      <c r="U184" s="32">
        <f t="shared" si="30"/>
        <v>0</v>
      </c>
      <c r="V184" s="35"/>
    </row>
    <row r="185" spans="1:22" x14ac:dyDescent="0.35">
      <c r="A185" s="23">
        <f t="shared" si="41"/>
        <v>182</v>
      </c>
      <c r="B185" s="30">
        <f>IF(A185&lt;=Calculator!$B$9,'Growth rate'!B184,0)</f>
        <v>0</v>
      </c>
      <c r="C185" s="30">
        <f t="shared" si="31"/>
        <v>0</v>
      </c>
      <c r="D185" s="31">
        <f t="shared" si="32"/>
        <v>0</v>
      </c>
      <c r="E185" s="31">
        <f t="shared" si="33"/>
        <v>0</v>
      </c>
      <c r="F185" s="31">
        <f t="shared" si="28"/>
        <v>0</v>
      </c>
      <c r="G185" s="24">
        <f t="shared" si="34"/>
        <v>0.5</v>
      </c>
      <c r="H185" s="30">
        <f>VLOOKUP(G185,LAI!$E$132:$F$282,2,FALSE)</f>
        <v>2.6069733117608935</v>
      </c>
      <c r="I185" s="32">
        <f t="shared" si="39"/>
        <v>0</v>
      </c>
      <c r="J185" s="40">
        <f t="shared" si="40"/>
        <v>1</v>
      </c>
      <c r="K185" s="41"/>
      <c r="L185" s="40"/>
      <c r="M185" s="23">
        <v>182</v>
      </c>
      <c r="N185" s="30">
        <f>IF(M185&lt;=Calculator!$F$9,'Growth rate'!J184,0)</f>
        <v>0</v>
      </c>
      <c r="O185" s="30">
        <f t="shared" si="35"/>
        <v>0</v>
      </c>
      <c r="P185" s="31">
        <f t="shared" si="36"/>
        <v>0</v>
      </c>
      <c r="Q185" s="31">
        <f t="shared" si="37"/>
        <v>0</v>
      </c>
      <c r="R185" s="31">
        <f t="shared" si="29"/>
        <v>0</v>
      </c>
      <c r="S185" s="24">
        <f t="shared" si="38"/>
        <v>0.5</v>
      </c>
      <c r="T185" s="30">
        <f>VLOOKUP(S185,LAI!$E$132:$F$282,2,FALSE)</f>
        <v>2.6069733117608935</v>
      </c>
      <c r="U185" s="32">
        <f t="shared" si="30"/>
        <v>0</v>
      </c>
      <c r="V185" s="35"/>
    </row>
    <row r="186" spans="1:22" x14ac:dyDescent="0.35">
      <c r="A186" s="23">
        <f t="shared" si="41"/>
        <v>183</v>
      </c>
      <c r="B186" s="30">
        <f>IF(A186&lt;=Calculator!$B$9,'Growth rate'!B185,0)</f>
        <v>0</v>
      </c>
      <c r="C186" s="30">
        <f t="shared" si="31"/>
        <v>0</v>
      </c>
      <c r="D186" s="31">
        <f t="shared" si="32"/>
        <v>0</v>
      </c>
      <c r="E186" s="31">
        <f t="shared" si="33"/>
        <v>0</v>
      </c>
      <c r="F186" s="31">
        <f t="shared" si="28"/>
        <v>0</v>
      </c>
      <c r="G186" s="24">
        <f t="shared" si="34"/>
        <v>0.5</v>
      </c>
      <c r="H186" s="30">
        <f>VLOOKUP(G186,LAI!$E$132:$F$282,2,FALSE)</f>
        <v>2.6069733117608935</v>
      </c>
      <c r="I186" s="32">
        <f t="shared" si="39"/>
        <v>0</v>
      </c>
      <c r="J186" s="40">
        <f t="shared" si="40"/>
        <v>1</v>
      </c>
      <c r="K186" s="41"/>
      <c r="L186" s="40"/>
      <c r="M186" s="23">
        <v>183</v>
      </c>
      <c r="N186" s="30">
        <f>IF(M186&lt;=Calculator!$F$9,'Growth rate'!J185,0)</f>
        <v>0</v>
      </c>
      <c r="O186" s="30">
        <f t="shared" si="35"/>
        <v>0</v>
      </c>
      <c r="P186" s="31">
        <f t="shared" si="36"/>
        <v>0</v>
      </c>
      <c r="Q186" s="31">
        <f t="shared" si="37"/>
        <v>0</v>
      </c>
      <c r="R186" s="31">
        <f t="shared" si="29"/>
        <v>0</v>
      </c>
      <c r="S186" s="24">
        <f t="shared" si="38"/>
        <v>0.5</v>
      </c>
      <c r="T186" s="30">
        <f>VLOOKUP(S186,LAI!$E$132:$F$282,2,FALSE)</f>
        <v>2.6069733117608935</v>
      </c>
      <c r="U186" s="32">
        <f t="shared" si="30"/>
        <v>0</v>
      </c>
      <c r="V186" s="35"/>
    </row>
    <row r="187" spans="1:22" x14ac:dyDescent="0.35">
      <c r="A187" s="23">
        <f t="shared" si="41"/>
        <v>184</v>
      </c>
      <c r="B187" s="30">
        <f>IF(A187&lt;=Calculator!$B$9,'Growth rate'!B186,0)</f>
        <v>0</v>
      </c>
      <c r="C187" s="30">
        <f t="shared" si="31"/>
        <v>0</v>
      </c>
      <c r="D187" s="31">
        <f t="shared" si="32"/>
        <v>0</v>
      </c>
      <c r="E187" s="31">
        <f t="shared" si="33"/>
        <v>0</v>
      </c>
      <c r="F187" s="31">
        <f t="shared" si="28"/>
        <v>0</v>
      </c>
      <c r="G187" s="24">
        <f t="shared" si="34"/>
        <v>0.5</v>
      </c>
      <c r="H187" s="30">
        <f>VLOOKUP(G187,LAI!$E$132:$F$282,2,FALSE)</f>
        <v>2.6069733117608935</v>
      </c>
      <c r="I187" s="32">
        <f t="shared" si="39"/>
        <v>0</v>
      </c>
      <c r="J187" s="40">
        <f t="shared" si="40"/>
        <v>1</v>
      </c>
      <c r="K187" s="41"/>
      <c r="L187" s="40"/>
      <c r="M187" s="23">
        <v>184</v>
      </c>
      <c r="N187" s="30">
        <f>IF(M187&lt;=Calculator!$F$9,'Growth rate'!J186,0)</f>
        <v>0</v>
      </c>
      <c r="O187" s="30">
        <f t="shared" si="35"/>
        <v>0</v>
      </c>
      <c r="P187" s="31">
        <f t="shared" si="36"/>
        <v>0</v>
      </c>
      <c r="Q187" s="31">
        <f t="shared" si="37"/>
        <v>0</v>
      </c>
      <c r="R187" s="31">
        <f t="shared" si="29"/>
        <v>0</v>
      </c>
      <c r="S187" s="24">
        <f t="shared" si="38"/>
        <v>0.5</v>
      </c>
      <c r="T187" s="30">
        <f>VLOOKUP(S187,LAI!$E$132:$F$282,2,FALSE)</f>
        <v>2.6069733117608935</v>
      </c>
      <c r="U187" s="32">
        <f t="shared" si="30"/>
        <v>0</v>
      </c>
      <c r="V187" s="35"/>
    </row>
    <row r="188" spans="1:22" x14ac:dyDescent="0.35">
      <c r="A188" s="23">
        <f t="shared" si="41"/>
        <v>185</v>
      </c>
      <c r="B188" s="30">
        <f>IF(A188&lt;=Calculator!$B$9,'Growth rate'!B187,0)</f>
        <v>0</v>
      </c>
      <c r="C188" s="30">
        <f t="shared" si="31"/>
        <v>0</v>
      </c>
      <c r="D188" s="31">
        <f t="shared" si="32"/>
        <v>0</v>
      </c>
      <c r="E188" s="31">
        <f t="shared" si="33"/>
        <v>0</v>
      </c>
      <c r="F188" s="31">
        <f t="shared" si="28"/>
        <v>0</v>
      </c>
      <c r="G188" s="24">
        <f t="shared" si="34"/>
        <v>0.5</v>
      </c>
      <c r="H188" s="30">
        <f>VLOOKUP(G188,LAI!$E$132:$F$282,2,FALSE)</f>
        <v>2.6069733117608935</v>
      </c>
      <c r="I188" s="32">
        <f t="shared" si="39"/>
        <v>0</v>
      </c>
      <c r="J188" s="40">
        <f t="shared" si="40"/>
        <v>1</v>
      </c>
      <c r="K188" s="41"/>
      <c r="L188" s="40"/>
      <c r="M188" s="23">
        <v>185</v>
      </c>
      <c r="N188" s="30">
        <f>IF(M188&lt;=Calculator!$F$9,'Growth rate'!J187,0)</f>
        <v>0</v>
      </c>
      <c r="O188" s="30">
        <f t="shared" si="35"/>
        <v>0</v>
      </c>
      <c r="P188" s="31">
        <f t="shared" si="36"/>
        <v>0</v>
      </c>
      <c r="Q188" s="31">
        <f t="shared" si="37"/>
        <v>0</v>
      </c>
      <c r="R188" s="31">
        <f t="shared" si="29"/>
        <v>0</v>
      </c>
      <c r="S188" s="24">
        <f t="shared" si="38"/>
        <v>0.5</v>
      </c>
      <c r="T188" s="30">
        <f>VLOOKUP(S188,LAI!$E$132:$F$282,2,FALSE)</f>
        <v>2.6069733117608935</v>
      </c>
      <c r="U188" s="32">
        <f t="shared" si="30"/>
        <v>0</v>
      </c>
      <c r="V188" s="35"/>
    </row>
    <row r="189" spans="1:22" x14ac:dyDescent="0.35">
      <c r="A189" s="23">
        <f t="shared" si="41"/>
        <v>186</v>
      </c>
      <c r="B189" s="30">
        <f>IF(A189&lt;=Calculator!$B$9,'Growth rate'!B188,0)</f>
        <v>0</v>
      </c>
      <c r="C189" s="30">
        <f t="shared" si="31"/>
        <v>0</v>
      </c>
      <c r="D189" s="31">
        <f t="shared" si="32"/>
        <v>0</v>
      </c>
      <c r="E189" s="31">
        <f t="shared" si="33"/>
        <v>0</v>
      </c>
      <c r="F189" s="31">
        <f t="shared" si="28"/>
        <v>0</v>
      </c>
      <c r="G189" s="24">
        <f t="shared" si="34"/>
        <v>0.5</v>
      </c>
      <c r="H189" s="30">
        <f>VLOOKUP(G189,LAI!$E$132:$F$282,2,FALSE)</f>
        <v>2.6069733117608935</v>
      </c>
      <c r="I189" s="32">
        <f t="shared" si="39"/>
        <v>0</v>
      </c>
      <c r="J189" s="40">
        <f t="shared" si="40"/>
        <v>1</v>
      </c>
      <c r="K189" s="41"/>
      <c r="L189" s="40"/>
      <c r="M189" s="23">
        <v>186</v>
      </c>
      <c r="N189" s="30">
        <f>IF(M189&lt;=Calculator!$F$9,'Growth rate'!J188,0)</f>
        <v>0</v>
      </c>
      <c r="O189" s="30">
        <f t="shared" si="35"/>
        <v>0</v>
      </c>
      <c r="P189" s="31">
        <f t="shared" si="36"/>
        <v>0</v>
      </c>
      <c r="Q189" s="31">
        <f t="shared" si="37"/>
        <v>0</v>
      </c>
      <c r="R189" s="31">
        <f t="shared" si="29"/>
        <v>0</v>
      </c>
      <c r="S189" s="24">
        <f t="shared" si="38"/>
        <v>0.5</v>
      </c>
      <c r="T189" s="30">
        <f>VLOOKUP(S189,LAI!$E$132:$F$282,2,FALSE)</f>
        <v>2.6069733117608935</v>
      </c>
      <c r="U189" s="32">
        <f t="shared" si="30"/>
        <v>0</v>
      </c>
      <c r="V189" s="35"/>
    </row>
    <row r="190" spans="1:22" x14ac:dyDescent="0.35">
      <c r="A190" s="23">
        <f t="shared" si="41"/>
        <v>187</v>
      </c>
      <c r="B190" s="30">
        <f>IF(A190&lt;=Calculator!$B$9,'Growth rate'!B189,0)</f>
        <v>0</v>
      </c>
      <c r="C190" s="30">
        <f t="shared" si="31"/>
        <v>0</v>
      </c>
      <c r="D190" s="31">
        <f t="shared" si="32"/>
        <v>0</v>
      </c>
      <c r="E190" s="31">
        <f t="shared" si="33"/>
        <v>0</v>
      </c>
      <c r="F190" s="31">
        <f t="shared" si="28"/>
        <v>0</v>
      </c>
      <c r="G190" s="24">
        <f t="shared" si="34"/>
        <v>0.5</v>
      </c>
      <c r="H190" s="30">
        <f>VLOOKUP(G190,LAI!$E$132:$F$282,2,FALSE)</f>
        <v>2.6069733117608935</v>
      </c>
      <c r="I190" s="32">
        <f t="shared" si="39"/>
        <v>0</v>
      </c>
      <c r="J190" s="40">
        <f t="shared" si="40"/>
        <v>1</v>
      </c>
      <c r="K190" s="41"/>
      <c r="L190" s="40"/>
      <c r="M190" s="23">
        <v>187</v>
      </c>
      <c r="N190" s="30">
        <f>IF(M190&lt;=Calculator!$F$9,'Growth rate'!J189,0)</f>
        <v>0</v>
      </c>
      <c r="O190" s="30">
        <f t="shared" si="35"/>
        <v>0</v>
      </c>
      <c r="P190" s="31">
        <f t="shared" si="36"/>
        <v>0</v>
      </c>
      <c r="Q190" s="31">
        <f t="shared" si="37"/>
        <v>0</v>
      </c>
      <c r="R190" s="31">
        <f t="shared" si="29"/>
        <v>0</v>
      </c>
      <c r="S190" s="24">
        <f t="shared" si="38"/>
        <v>0.5</v>
      </c>
      <c r="T190" s="30">
        <f>VLOOKUP(S190,LAI!$E$132:$F$282,2,FALSE)</f>
        <v>2.6069733117608935</v>
      </c>
      <c r="U190" s="32">
        <f t="shared" si="30"/>
        <v>0</v>
      </c>
      <c r="V190" s="35"/>
    </row>
    <row r="191" spans="1:22" x14ac:dyDescent="0.35">
      <c r="A191" s="23">
        <f t="shared" si="41"/>
        <v>188</v>
      </c>
      <c r="B191" s="30">
        <f>IF(A191&lt;=Calculator!$B$9,'Growth rate'!B190,0)</f>
        <v>0</v>
      </c>
      <c r="C191" s="30">
        <f t="shared" si="31"/>
        <v>0</v>
      </c>
      <c r="D191" s="31">
        <f t="shared" si="32"/>
        <v>0</v>
      </c>
      <c r="E191" s="31">
        <f t="shared" si="33"/>
        <v>0</v>
      </c>
      <c r="F191" s="31">
        <f t="shared" si="28"/>
        <v>0</v>
      </c>
      <c r="G191" s="24">
        <f t="shared" si="34"/>
        <v>0.5</v>
      </c>
      <c r="H191" s="30">
        <f>VLOOKUP(G191,LAI!$E$132:$F$282,2,FALSE)</f>
        <v>2.6069733117608935</v>
      </c>
      <c r="I191" s="32">
        <f t="shared" si="39"/>
        <v>0</v>
      </c>
      <c r="J191" s="40">
        <f t="shared" si="40"/>
        <v>1</v>
      </c>
      <c r="K191" s="41"/>
      <c r="L191" s="40"/>
      <c r="M191" s="23">
        <v>188</v>
      </c>
      <c r="N191" s="30">
        <f>IF(M191&lt;=Calculator!$F$9,'Growth rate'!J190,0)</f>
        <v>0</v>
      </c>
      <c r="O191" s="30">
        <f t="shared" si="35"/>
        <v>0</v>
      </c>
      <c r="P191" s="31">
        <f t="shared" si="36"/>
        <v>0</v>
      </c>
      <c r="Q191" s="31">
        <f t="shared" si="37"/>
        <v>0</v>
      </c>
      <c r="R191" s="31">
        <f t="shared" si="29"/>
        <v>0</v>
      </c>
      <c r="S191" s="24">
        <f t="shared" si="38"/>
        <v>0.5</v>
      </c>
      <c r="T191" s="30">
        <f>VLOOKUP(S191,LAI!$E$132:$F$282,2,FALSE)</f>
        <v>2.6069733117608935</v>
      </c>
      <c r="U191" s="32">
        <f t="shared" si="30"/>
        <v>0</v>
      </c>
      <c r="V191" s="35"/>
    </row>
    <row r="192" spans="1:22" x14ac:dyDescent="0.35">
      <c r="A192" s="23">
        <f t="shared" si="41"/>
        <v>189</v>
      </c>
      <c r="B192" s="30">
        <f>IF(A192&lt;=Calculator!$B$9,'Growth rate'!B191,0)</f>
        <v>0</v>
      </c>
      <c r="C192" s="30">
        <f t="shared" si="31"/>
        <v>0</v>
      </c>
      <c r="D192" s="31">
        <f t="shared" si="32"/>
        <v>0</v>
      </c>
      <c r="E192" s="31">
        <f t="shared" si="33"/>
        <v>0</v>
      </c>
      <c r="F192" s="31">
        <f t="shared" si="28"/>
        <v>0</v>
      </c>
      <c r="G192" s="24">
        <f t="shared" si="34"/>
        <v>0.5</v>
      </c>
      <c r="H192" s="30">
        <f>VLOOKUP(G192,LAI!$E$132:$F$282,2,FALSE)</f>
        <v>2.6069733117608935</v>
      </c>
      <c r="I192" s="32">
        <f t="shared" si="39"/>
        <v>0</v>
      </c>
      <c r="J192" s="40">
        <f t="shared" si="40"/>
        <v>1</v>
      </c>
      <c r="K192" s="41"/>
      <c r="L192" s="40"/>
      <c r="M192" s="23">
        <v>189</v>
      </c>
      <c r="N192" s="30">
        <f>IF(M192&lt;=Calculator!$F$9,'Growth rate'!J191,0)</f>
        <v>0</v>
      </c>
      <c r="O192" s="30">
        <f t="shared" si="35"/>
        <v>0</v>
      </c>
      <c r="P192" s="31">
        <f t="shared" si="36"/>
        <v>0</v>
      </c>
      <c r="Q192" s="31">
        <f t="shared" si="37"/>
        <v>0</v>
      </c>
      <c r="R192" s="31">
        <f t="shared" si="29"/>
        <v>0</v>
      </c>
      <c r="S192" s="24">
        <f t="shared" si="38"/>
        <v>0.5</v>
      </c>
      <c r="T192" s="30">
        <f>VLOOKUP(S192,LAI!$E$132:$F$282,2,FALSE)</f>
        <v>2.6069733117608935</v>
      </c>
      <c r="U192" s="32">
        <f t="shared" si="30"/>
        <v>0</v>
      </c>
      <c r="V192" s="35"/>
    </row>
    <row r="193" spans="1:22" x14ac:dyDescent="0.35">
      <c r="A193" s="23">
        <f t="shared" si="41"/>
        <v>190</v>
      </c>
      <c r="B193" s="30">
        <f>IF(A193&lt;=Calculator!$B$9,'Growth rate'!B192,0)</f>
        <v>0</v>
      </c>
      <c r="C193" s="30">
        <f t="shared" si="31"/>
        <v>0</v>
      </c>
      <c r="D193" s="31">
        <f t="shared" si="32"/>
        <v>0</v>
      </c>
      <c r="E193" s="31">
        <f t="shared" si="33"/>
        <v>0</v>
      </c>
      <c r="F193" s="31">
        <f t="shared" si="28"/>
        <v>0</v>
      </c>
      <c r="G193" s="24">
        <f t="shared" si="34"/>
        <v>0.5</v>
      </c>
      <c r="H193" s="30">
        <f>VLOOKUP(G193,LAI!$E$132:$F$282,2,FALSE)</f>
        <v>2.6069733117608935</v>
      </c>
      <c r="I193" s="32">
        <f t="shared" si="39"/>
        <v>0</v>
      </c>
      <c r="J193" s="40">
        <f t="shared" si="40"/>
        <v>1</v>
      </c>
      <c r="K193" s="41"/>
      <c r="L193" s="40"/>
      <c r="M193" s="23">
        <v>190</v>
      </c>
      <c r="N193" s="30">
        <f>IF(M193&lt;=Calculator!$F$9,'Growth rate'!J192,0)</f>
        <v>0</v>
      </c>
      <c r="O193" s="30">
        <f t="shared" si="35"/>
        <v>0</v>
      </c>
      <c r="P193" s="31">
        <f t="shared" si="36"/>
        <v>0</v>
      </c>
      <c r="Q193" s="31">
        <f t="shared" si="37"/>
        <v>0</v>
      </c>
      <c r="R193" s="31">
        <f t="shared" si="29"/>
        <v>0</v>
      </c>
      <c r="S193" s="24">
        <f t="shared" si="38"/>
        <v>0.5</v>
      </c>
      <c r="T193" s="30">
        <f>VLOOKUP(S193,LAI!$E$132:$F$282,2,FALSE)</f>
        <v>2.6069733117608935</v>
      </c>
      <c r="U193" s="32">
        <f t="shared" si="30"/>
        <v>0</v>
      </c>
      <c r="V193" s="35"/>
    </row>
    <row r="194" spans="1:22" x14ac:dyDescent="0.35">
      <c r="A194" s="23">
        <f t="shared" si="41"/>
        <v>191</v>
      </c>
      <c r="B194" s="30">
        <f>IF(A194&lt;=Calculator!$B$9,'Growth rate'!B193,0)</f>
        <v>0</v>
      </c>
      <c r="C194" s="30">
        <f t="shared" si="31"/>
        <v>0</v>
      </c>
      <c r="D194" s="31">
        <f t="shared" si="32"/>
        <v>0</v>
      </c>
      <c r="E194" s="31">
        <f t="shared" si="33"/>
        <v>0</v>
      </c>
      <c r="F194" s="31">
        <f t="shared" si="28"/>
        <v>0</v>
      </c>
      <c r="G194" s="24">
        <f t="shared" si="34"/>
        <v>0.5</v>
      </c>
      <c r="H194" s="30">
        <f>VLOOKUP(G194,LAI!$E$132:$F$282,2,FALSE)</f>
        <v>2.6069733117608935</v>
      </c>
      <c r="I194" s="32">
        <f t="shared" si="39"/>
        <v>0</v>
      </c>
      <c r="J194" s="40">
        <f t="shared" si="40"/>
        <v>1</v>
      </c>
      <c r="K194" s="41"/>
      <c r="L194" s="40"/>
      <c r="M194" s="23">
        <v>191</v>
      </c>
      <c r="N194" s="30">
        <f>IF(M194&lt;=Calculator!$F$9,'Growth rate'!J193,0)</f>
        <v>0</v>
      </c>
      <c r="O194" s="30">
        <f t="shared" si="35"/>
        <v>0</v>
      </c>
      <c r="P194" s="31">
        <f t="shared" si="36"/>
        <v>0</v>
      </c>
      <c r="Q194" s="31">
        <f t="shared" si="37"/>
        <v>0</v>
      </c>
      <c r="R194" s="31">
        <f t="shared" si="29"/>
        <v>0</v>
      </c>
      <c r="S194" s="24">
        <f t="shared" si="38"/>
        <v>0.5</v>
      </c>
      <c r="T194" s="30">
        <f>VLOOKUP(S194,LAI!$E$132:$F$282,2,FALSE)</f>
        <v>2.6069733117608935</v>
      </c>
      <c r="U194" s="32">
        <f t="shared" si="30"/>
        <v>0</v>
      </c>
      <c r="V194" s="35"/>
    </row>
    <row r="195" spans="1:22" x14ac:dyDescent="0.35">
      <c r="A195" s="23">
        <f t="shared" si="41"/>
        <v>192</v>
      </c>
      <c r="B195" s="30">
        <f>IF(A195&lt;=Calculator!$B$9,'Growth rate'!B194,0)</f>
        <v>0</v>
      </c>
      <c r="C195" s="30">
        <f t="shared" si="31"/>
        <v>0</v>
      </c>
      <c r="D195" s="31">
        <f t="shared" si="32"/>
        <v>0</v>
      </c>
      <c r="E195" s="31">
        <f t="shared" si="33"/>
        <v>0</v>
      </c>
      <c r="F195" s="31">
        <f t="shared" si="28"/>
        <v>0</v>
      </c>
      <c r="G195" s="24">
        <f t="shared" si="34"/>
        <v>0.5</v>
      </c>
      <c r="H195" s="30">
        <f>VLOOKUP(G195,LAI!$E$132:$F$282,2,FALSE)</f>
        <v>2.6069733117608935</v>
      </c>
      <c r="I195" s="32">
        <f t="shared" si="39"/>
        <v>0</v>
      </c>
      <c r="J195" s="40">
        <f t="shared" si="40"/>
        <v>1</v>
      </c>
      <c r="K195" s="41"/>
      <c r="L195" s="40"/>
      <c r="M195" s="23">
        <v>192</v>
      </c>
      <c r="N195" s="30">
        <f>IF(M195&lt;=Calculator!$F$9,'Growth rate'!J194,0)</f>
        <v>0</v>
      </c>
      <c r="O195" s="30">
        <f t="shared" si="35"/>
        <v>0</v>
      </c>
      <c r="P195" s="31">
        <f t="shared" si="36"/>
        <v>0</v>
      </c>
      <c r="Q195" s="31">
        <f t="shared" si="37"/>
        <v>0</v>
      </c>
      <c r="R195" s="31">
        <f t="shared" si="29"/>
        <v>0</v>
      </c>
      <c r="S195" s="24">
        <f t="shared" si="38"/>
        <v>0.5</v>
      </c>
      <c r="T195" s="30">
        <f>VLOOKUP(S195,LAI!$E$132:$F$282,2,FALSE)</f>
        <v>2.6069733117608935</v>
      </c>
      <c r="U195" s="32">
        <f t="shared" si="30"/>
        <v>0</v>
      </c>
      <c r="V195" s="35"/>
    </row>
    <row r="196" spans="1:22" x14ac:dyDescent="0.35">
      <c r="A196" s="23">
        <f t="shared" si="41"/>
        <v>193</v>
      </c>
      <c r="B196" s="30">
        <f>IF(A196&lt;=Calculator!$B$9,'Growth rate'!B195,0)</f>
        <v>0</v>
      </c>
      <c r="C196" s="30">
        <f t="shared" si="31"/>
        <v>0</v>
      </c>
      <c r="D196" s="31">
        <f t="shared" si="32"/>
        <v>0</v>
      </c>
      <c r="E196" s="31">
        <f t="shared" si="33"/>
        <v>0</v>
      </c>
      <c r="F196" s="31">
        <f t="shared" ref="F196:F259" si="42">IF(D196&gt;0,IF(E196&gt;0,D196/E196,0),0)</f>
        <v>0</v>
      </c>
      <c r="G196" s="24">
        <f t="shared" si="34"/>
        <v>0.5</v>
      </c>
      <c r="H196" s="30">
        <f>VLOOKUP(G196,LAI!$E$132:$F$282,2,FALSE)</f>
        <v>2.6069733117608935</v>
      </c>
      <c r="I196" s="32">
        <f t="shared" si="39"/>
        <v>0</v>
      </c>
      <c r="J196" s="40">
        <f t="shared" si="40"/>
        <v>1</v>
      </c>
      <c r="K196" s="41"/>
      <c r="L196" s="40"/>
      <c r="M196" s="23">
        <v>193</v>
      </c>
      <c r="N196" s="30">
        <f>IF(M196&lt;=Calculator!$F$9,'Growth rate'!J195,0)</f>
        <v>0</v>
      </c>
      <c r="O196" s="30">
        <f t="shared" si="35"/>
        <v>0</v>
      </c>
      <c r="P196" s="31">
        <f t="shared" si="36"/>
        <v>0</v>
      </c>
      <c r="Q196" s="31">
        <f t="shared" si="37"/>
        <v>0</v>
      </c>
      <c r="R196" s="31">
        <f t="shared" ref="R196:R259" si="43">IF(P196&gt;0,IF(Q196&gt;0,P196/Q196,0),0)</f>
        <v>0</v>
      </c>
      <c r="S196" s="24">
        <f t="shared" si="38"/>
        <v>0.5</v>
      </c>
      <c r="T196" s="30">
        <f>VLOOKUP(S196,LAI!$E$132:$F$282,2,FALSE)</f>
        <v>2.6069733117608935</v>
      </c>
      <c r="U196" s="32">
        <f t="shared" ref="U196:U259" si="44">(((Q196/2)^2)*PI())*T196</f>
        <v>0</v>
      </c>
      <c r="V196" s="35"/>
    </row>
    <row r="197" spans="1:22" x14ac:dyDescent="0.35">
      <c r="A197" s="23">
        <f t="shared" si="41"/>
        <v>194</v>
      </c>
      <c r="B197" s="30">
        <f>IF(A197&lt;=Calculator!$B$9,'Growth rate'!B196,0)</f>
        <v>0</v>
      </c>
      <c r="C197" s="30">
        <f t="shared" ref="C197:C260" si="45">IF(B197&lt;=10,B197,10)</f>
        <v>0</v>
      </c>
      <c r="D197" s="31">
        <f t="shared" ref="D197:D260" si="46">IF(C197&gt;0,4.8082  + (C197 * 1.6692),0)</f>
        <v>0</v>
      </c>
      <c r="E197" s="31">
        <f t="shared" ref="E197:E260" si="47">IF(C197&gt;0,EXP(1.9526  + (LN(C197) * 0.3644)),0)</f>
        <v>0</v>
      </c>
      <c r="F197" s="31">
        <f t="shared" si="42"/>
        <v>0</v>
      </c>
      <c r="G197" s="24">
        <f t="shared" ref="G197:G260" si="48">IF(F197&gt;2,2, IF(F197&lt;0.5,0.5,ROUND(F197,2)))</f>
        <v>0.5</v>
      </c>
      <c r="H197" s="30">
        <f>VLOOKUP(G197,LAI!$E$132:$F$282,2,FALSE)</f>
        <v>2.6069733117608935</v>
      </c>
      <c r="I197" s="32">
        <f t="shared" si="39"/>
        <v>0</v>
      </c>
      <c r="J197" s="40">
        <f t="shared" si="40"/>
        <v>1</v>
      </c>
      <c r="K197" s="41"/>
      <c r="L197" s="40"/>
      <c r="M197" s="23">
        <v>194</v>
      </c>
      <c r="N197" s="30">
        <f>IF(M197&lt;=Calculator!$F$9,'Growth rate'!J196,0)</f>
        <v>0</v>
      </c>
      <c r="O197" s="30">
        <f t="shared" ref="O197:O260" si="49">IF(N197&lt;=10,N197,10)</f>
        <v>0</v>
      </c>
      <c r="P197" s="31">
        <f t="shared" ref="P197:P260" si="50">IF(O197&gt;0,4.8082  + (O197 * 1.6692),0)</f>
        <v>0</v>
      </c>
      <c r="Q197" s="31">
        <f t="shared" ref="Q197:Q260" si="51">IF(O197&gt;0,EXP(1.9526  + (LN(O197) * 0.3644)),0)</f>
        <v>0</v>
      </c>
      <c r="R197" s="31">
        <f t="shared" si="43"/>
        <v>0</v>
      </c>
      <c r="S197" s="24">
        <f t="shared" ref="S197:S260" si="52">IF(R197&gt;2,2, IF(R197&lt;0.5,0.5,ROUND(R197,2)))</f>
        <v>0.5</v>
      </c>
      <c r="T197" s="30">
        <f>VLOOKUP(S197,LAI!$E$132:$F$282,2,FALSE)</f>
        <v>2.6069733117608935</v>
      </c>
      <c r="U197" s="32">
        <f t="shared" si="44"/>
        <v>0</v>
      </c>
      <c r="V197" s="35"/>
    </row>
    <row r="198" spans="1:22" x14ac:dyDescent="0.35">
      <c r="A198" s="23">
        <f t="shared" si="41"/>
        <v>195</v>
      </c>
      <c r="B198" s="30">
        <f>IF(A198&lt;=Calculator!$B$9,'Growth rate'!B197,0)</f>
        <v>0</v>
      </c>
      <c r="C198" s="30">
        <f t="shared" si="45"/>
        <v>0</v>
      </c>
      <c r="D198" s="31">
        <f t="shared" si="46"/>
        <v>0</v>
      </c>
      <c r="E198" s="31">
        <f t="shared" si="47"/>
        <v>0</v>
      </c>
      <c r="F198" s="31">
        <f t="shared" si="42"/>
        <v>0</v>
      </c>
      <c r="G198" s="24">
        <f t="shared" si="48"/>
        <v>0.5</v>
      </c>
      <c r="H198" s="30">
        <f>VLOOKUP(G198,LAI!$E$132:$F$282,2,FALSE)</f>
        <v>2.6069733117608935</v>
      </c>
      <c r="I198" s="32">
        <f t="shared" ref="I198:I261" si="53">IF(E198=0,0,IF(((((E198/2)^2)*PI())*H198)&lt;I197, I197,((((E198/2)^2)*PI())*H198)))</f>
        <v>0</v>
      </c>
      <c r="J198" s="40">
        <f t="shared" ref="J198:J261" si="54">IF(I198=I197,1,"")</f>
        <v>1</v>
      </c>
      <c r="K198" s="41"/>
      <c r="L198" s="40"/>
      <c r="M198" s="23">
        <v>195</v>
      </c>
      <c r="N198" s="30">
        <f>IF(M198&lt;=Calculator!$F$9,'Growth rate'!J197,0)</f>
        <v>0</v>
      </c>
      <c r="O198" s="30">
        <f t="shared" si="49"/>
        <v>0</v>
      </c>
      <c r="P198" s="31">
        <f t="shared" si="50"/>
        <v>0</v>
      </c>
      <c r="Q198" s="31">
        <f t="shared" si="51"/>
        <v>0</v>
      </c>
      <c r="R198" s="31">
        <f t="shared" si="43"/>
        <v>0</v>
      </c>
      <c r="S198" s="24">
        <f t="shared" si="52"/>
        <v>0.5</v>
      </c>
      <c r="T198" s="30">
        <f>VLOOKUP(S198,LAI!$E$132:$F$282,2,FALSE)</f>
        <v>2.6069733117608935</v>
      </c>
      <c r="U198" s="32">
        <f t="shared" si="44"/>
        <v>0</v>
      </c>
      <c r="V198" s="35"/>
    </row>
    <row r="199" spans="1:22" x14ac:dyDescent="0.35">
      <c r="A199" s="23">
        <f t="shared" si="41"/>
        <v>196</v>
      </c>
      <c r="B199" s="30">
        <f>IF(A199&lt;=Calculator!$B$9,'Growth rate'!B198,0)</f>
        <v>0</v>
      </c>
      <c r="C199" s="30">
        <f t="shared" si="45"/>
        <v>0</v>
      </c>
      <c r="D199" s="31">
        <f t="shared" si="46"/>
        <v>0</v>
      </c>
      <c r="E199" s="31">
        <f t="shared" si="47"/>
        <v>0</v>
      </c>
      <c r="F199" s="31">
        <f t="shared" si="42"/>
        <v>0</v>
      </c>
      <c r="G199" s="24">
        <f t="shared" si="48"/>
        <v>0.5</v>
      </c>
      <c r="H199" s="30">
        <f>VLOOKUP(G199,LAI!$E$132:$F$282,2,FALSE)</f>
        <v>2.6069733117608935</v>
      </c>
      <c r="I199" s="32">
        <f t="shared" si="53"/>
        <v>0</v>
      </c>
      <c r="J199" s="40">
        <f t="shared" si="54"/>
        <v>1</v>
      </c>
      <c r="K199" s="41"/>
      <c r="L199" s="40"/>
      <c r="M199" s="23">
        <v>196</v>
      </c>
      <c r="N199" s="30">
        <f>IF(M199&lt;=Calculator!$F$9,'Growth rate'!J198,0)</f>
        <v>0</v>
      </c>
      <c r="O199" s="30">
        <f t="shared" si="49"/>
        <v>0</v>
      </c>
      <c r="P199" s="31">
        <f t="shared" si="50"/>
        <v>0</v>
      </c>
      <c r="Q199" s="31">
        <f t="shared" si="51"/>
        <v>0</v>
      </c>
      <c r="R199" s="31">
        <f t="shared" si="43"/>
        <v>0</v>
      </c>
      <c r="S199" s="24">
        <f t="shared" si="52"/>
        <v>0.5</v>
      </c>
      <c r="T199" s="30">
        <f>VLOOKUP(S199,LAI!$E$132:$F$282,2,FALSE)</f>
        <v>2.6069733117608935</v>
      </c>
      <c r="U199" s="32">
        <f t="shared" si="44"/>
        <v>0</v>
      </c>
      <c r="V199" s="35"/>
    </row>
    <row r="200" spans="1:22" x14ac:dyDescent="0.35">
      <c r="A200" s="23">
        <f t="shared" si="41"/>
        <v>197</v>
      </c>
      <c r="B200" s="30">
        <f>IF(A200&lt;=Calculator!$B$9,'Growth rate'!B199,0)</f>
        <v>0</v>
      </c>
      <c r="C200" s="30">
        <f t="shared" si="45"/>
        <v>0</v>
      </c>
      <c r="D200" s="31">
        <f t="shared" si="46"/>
        <v>0</v>
      </c>
      <c r="E200" s="31">
        <f t="shared" si="47"/>
        <v>0</v>
      </c>
      <c r="F200" s="31">
        <f t="shared" si="42"/>
        <v>0</v>
      </c>
      <c r="G200" s="24">
        <f t="shared" si="48"/>
        <v>0.5</v>
      </c>
      <c r="H200" s="30">
        <f>VLOOKUP(G200,LAI!$E$132:$F$282,2,FALSE)</f>
        <v>2.6069733117608935</v>
      </c>
      <c r="I200" s="32">
        <f t="shared" si="53"/>
        <v>0</v>
      </c>
      <c r="J200" s="40">
        <f t="shared" si="54"/>
        <v>1</v>
      </c>
      <c r="K200" s="41"/>
      <c r="L200" s="40"/>
      <c r="M200" s="23">
        <v>197</v>
      </c>
      <c r="N200" s="30">
        <f>IF(M200&lt;=Calculator!$F$9,'Growth rate'!J199,0)</f>
        <v>0</v>
      </c>
      <c r="O200" s="30">
        <f t="shared" si="49"/>
        <v>0</v>
      </c>
      <c r="P200" s="31">
        <f t="shared" si="50"/>
        <v>0</v>
      </c>
      <c r="Q200" s="31">
        <f t="shared" si="51"/>
        <v>0</v>
      </c>
      <c r="R200" s="31">
        <f t="shared" si="43"/>
        <v>0</v>
      </c>
      <c r="S200" s="24">
        <f t="shared" si="52"/>
        <v>0.5</v>
      </c>
      <c r="T200" s="30">
        <f>VLOOKUP(S200,LAI!$E$132:$F$282,2,FALSE)</f>
        <v>2.6069733117608935</v>
      </c>
      <c r="U200" s="32">
        <f t="shared" si="44"/>
        <v>0</v>
      </c>
      <c r="V200" s="35"/>
    </row>
    <row r="201" spans="1:22" x14ac:dyDescent="0.35">
      <c r="A201" s="23">
        <f t="shared" si="41"/>
        <v>198</v>
      </c>
      <c r="B201" s="30">
        <f>IF(A201&lt;=Calculator!$B$9,'Growth rate'!B200,0)</f>
        <v>0</v>
      </c>
      <c r="C201" s="30">
        <f t="shared" si="45"/>
        <v>0</v>
      </c>
      <c r="D201" s="31">
        <f t="shared" si="46"/>
        <v>0</v>
      </c>
      <c r="E201" s="31">
        <f t="shared" si="47"/>
        <v>0</v>
      </c>
      <c r="F201" s="31">
        <f t="shared" si="42"/>
        <v>0</v>
      </c>
      <c r="G201" s="24">
        <f t="shared" si="48"/>
        <v>0.5</v>
      </c>
      <c r="H201" s="30">
        <f>VLOOKUP(G201,LAI!$E$132:$F$282,2,FALSE)</f>
        <v>2.6069733117608935</v>
      </c>
      <c r="I201" s="32">
        <f t="shared" si="53"/>
        <v>0</v>
      </c>
      <c r="J201" s="40">
        <f t="shared" si="54"/>
        <v>1</v>
      </c>
      <c r="K201" s="41"/>
      <c r="L201" s="40"/>
      <c r="M201" s="23">
        <v>198</v>
      </c>
      <c r="N201" s="30">
        <f>IF(M201&lt;=Calculator!$F$9,'Growth rate'!J200,0)</f>
        <v>0</v>
      </c>
      <c r="O201" s="30">
        <f t="shared" si="49"/>
        <v>0</v>
      </c>
      <c r="P201" s="31">
        <f t="shared" si="50"/>
        <v>0</v>
      </c>
      <c r="Q201" s="31">
        <f t="shared" si="51"/>
        <v>0</v>
      </c>
      <c r="R201" s="31">
        <f t="shared" si="43"/>
        <v>0</v>
      </c>
      <c r="S201" s="24">
        <f t="shared" si="52"/>
        <v>0.5</v>
      </c>
      <c r="T201" s="30">
        <f>VLOOKUP(S201,LAI!$E$132:$F$282,2,FALSE)</f>
        <v>2.6069733117608935</v>
      </c>
      <c r="U201" s="32">
        <f t="shared" si="44"/>
        <v>0</v>
      </c>
      <c r="V201" s="35"/>
    </row>
    <row r="202" spans="1:22" x14ac:dyDescent="0.35">
      <c r="A202" s="23">
        <f t="shared" si="41"/>
        <v>199</v>
      </c>
      <c r="B202" s="30">
        <f>IF(A202&lt;=Calculator!$B$9,'Growth rate'!B201,0)</f>
        <v>0</v>
      </c>
      <c r="C202" s="30">
        <f t="shared" si="45"/>
        <v>0</v>
      </c>
      <c r="D202" s="31">
        <f t="shared" si="46"/>
        <v>0</v>
      </c>
      <c r="E202" s="31">
        <f t="shared" si="47"/>
        <v>0</v>
      </c>
      <c r="F202" s="31">
        <f t="shared" si="42"/>
        <v>0</v>
      </c>
      <c r="G202" s="24">
        <f t="shared" si="48"/>
        <v>0.5</v>
      </c>
      <c r="H202" s="30">
        <f>VLOOKUP(G202,LAI!$E$132:$F$282,2,FALSE)</f>
        <v>2.6069733117608935</v>
      </c>
      <c r="I202" s="32">
        <f t="shared" si="53"/>
        <v>0</v>
      </c>
      <c r="J202" s="40">
        <f t="shared" si="54"/>
        <v>1</v>
      </c>
      <c r="K202" s="41"/>
      <c r="L202" s="40"/>
      <c r="M202" s="23">
        <v>199</v>
      </c>
      <c r="N202" s="30">
        <f>IF(M202&lt;=Calculator!$F$9,'Growth rate'!J201,0)</f>
        <v>0</v>
      </c>
      <c r="O202" s="30">
        <f t="shared" si="49"/>
        <v>0</v>
      </c>
      <c r="P202" s="31">
        <f t="shared" si="50"/>
        <v>0</v>
      </c>
      <c r="Q202" s="31">
        <f t="shared" si="51"/>
        <v>0</v>
      </c>
      <c r="R202" s="31">
        <f t="shared" si="43"/>
        <v>0</v>
      </c>
      <c r="S202" s="24">
        <f t="shared" si="52"/>
        <v>0.5</v>
      </c>
      <c r="T202" s="30">
        <f>VLOOKUP(S202,LAI!$E$132:$F$282,2,FALSE)</f>
        <v>2.6069733117608935</v>
      </c>
      <c r="U202" s="32">
        <f t="shared" si="44"/>
        <v>0</v>
      </c>
      <c r="V202" s="35"/>
    </row>
    <row r="203" spans="1:22" x14ac:dyDescent="0.35">
      <c r="A203" s="23">
        <f t="shared" si="41"/>
        <v>200</v>
      </c>
      <c r="B203" s="30">
        <f>IF(A203&lt;=Calculator!$B$9,'Growth rate'!B202,0)</f>
        <v>0</v>
      </c>
      <c r="C203" s="30">
        <f t="shared" si="45"/>
        <v>0</v>
      </c>
      <c r="D203" s="31">
        <f t="shared" si="46"/>
        <v>0</v>
      </c>
      <c r="E203" s="31">
        <f t="shared" si="47"/>
        <v>0</v>
      </c>
      <c r="F203" s="31">
        <f t="shared" si="42"/>
        <v>0</v>
      </c>
      <c r="G203" s="24">
        <f t="shared" si="48"/>
        <v>0.5</v>
      </c>
      <c r="H203" s="30">
        <f>VLOOKUP(G203,LAI!$E$132:$F$282,2,FALSE)</f>
        <v>2.6069733117608935</v>
      </c>
      <c r="I203" s="32">
        <f t="shared" si="53"/>
        <v>0</v>
      </c>
      <c r="J203" s="40">
        <f t="shared" si="54"/>
        <v>1</v>
      </c>
      <c r="K203" s="41"/>
      <c r="L203" s="40"/>
      <c r="M203" s="23">
        <v>200</v>
      </c>
      <c r="N203" s="30">
        <f>IF(M203&lt;=Calculator!$F$9,'Growth rate'!J202,0)</f>
        <v>0</v>
      </c>
      <c r="O203" s="30">
        <f t="shared" si="49"/>
        <v>0</v>
      </c>
      <c r="P203" s="31">
        <f t="shared" si="50"/>
        <v>0</v>
      </c>
      <c r="Q203" s="31">
        <f t="shared" si="51"/>
        <v>0</v>
      </c>
      <c r="R203" s="31">
        <f t="shared" si="43"/>
        <v>0</v>
      </c>
      <c r="S203" s="24">
        <f t="shared" si="52"/>
        <v>0.5</v>
      </c>
      <c r="T203" s="30">
        <f>VLOOKUP(S203,LAI!$E$132:$F$282,2,FALSE)</f>
        <v>2.6069733117608935</v>
      </c>
      <c r="U203" s="32">
        <f t="shared" si="44"/>
        <v>0</v>
      </c>
      <c r="V203" s="35"/>
    </row>
    <row r="204" spans="1:22" x14ac:dyDescent="0.35">
      <c r="A204" s="23">
        <f t="shared" si="41"/>
        <v>201</v>
      </c>
      <c r="B204" s="30">
        <f>IF(A204&lt;=Calculator!$B$9,'Growth rate'!B203,0)</f>
        <v>0</v>
      </c>
      <c r="C204" s="30">
        <f t="shared" si="45"/>
        <v>0</v>
      </c>
      <c r="D204" s="31">
        <f t="shared" si="46"/>
        <v>0</v>
      </c>
      <c r="E204" s="31">
        <f t="shared" si="47"/>
        <v>0</v>
      </c>
      <c r="F204" s="31">
        <f t="shared" si="42"/>
        <v>0</v>
      </c>
      <c r="G204" s="24">
        <f t="shared" si="48"/>
        <v>0.5</v>
      </c>
      <c r="H204" s="30">
        <f>VLOOKUP(G204,LAI!$E$132:$F$282,2,FALSE)</f>
        <v>2.6069733117608935</v>
      </c>
      <c r="I204" s="32">
        <f t="shared" si="53"/>
        <v>0</v>
      </c>
      <c r="J204" s="40">
        <f t="shared" si="54"/>
        <v>1</v>
      </c>
      <c r="K204" s="41"/>
      <c r="L204" s="40"/>
      <c r="M204" s="23">
        <v>201</v>
      </c>
      <c r="N204" s="30">
        <f>IF(M204&lt;=Calculator!$F$9,'Growth rate'!J203,0)</f>
        <v>0</v>
      </c>
      <c r="O204" s="30">
        <f t="shared" si="49"/>
        <v>0</v>
      </c>
      <c r="P204" s="31">
        <f t="shared" si="50"/>
        <v>0</v>
      </c>
      <c r="Q204" s="31">
        <f t="shared" si="51"/>
        <v>0</v>
      </c>
      <c r="R204" s="31">
        <f t="shared" si="43"/>
        <v>0</v>
      </c>
      <c r="S204" s="24">
        <f t="shared" si="52"/>
        <v>0.5</v>
      </c>
      <c r="T204" s="30">
        <f>VLOOKUP(S204,LAI!$E$132:$F$282,2,FALSE)</f>
        <v>2.6069733117608935</v>
      </c>
      <c r="U204" s="32">
        <f t="shared" si="44"/>
        <v>0</v>
      </c>
      <c r="V204" s="35"/>
    </row>
    <row r="205" spans="1:22" x14ac:dyDescent="0.35">
      <c r="A205" s="23">
        <f t="shared" si="41"/>
        <v>202</v>
      </c>
      <c r="B205" s="30">
        <f>IF(A205&lt;=Calculator!$B$9,'Growth rate'!B204,0)</f>
        <v>0</v>
      </c>
      <c r="C205" s="30">
        <f t="shared" si="45"/>
        <v>0</v>
      </c>
      <c r="D205" s="31">
        <f t="shared" si="46"/>
        <v>0</v>
      </c>
      <c r="E205" s="31">
        <f t="shared" si="47"/>
        <v>0</v>
      </c>
      <c r="F205" s="31">
        <f t="shared" si="42"/>
        <v>0</v>
      </c>
      <c r="G205" s="24">
        <f t="shared" si="48"/>
        <v>0.5</v>
      </c>
      <c r="H205" s="30">
        <f>VLOOKUP(G205,LAI!$E$132:$F$282,2,FALSE)</f>
        <v>2.6069733117608935</v>
      </c>
      <c r="I205" s="32">
        <f t="shared" si="53"/>
        <v>0</v>
      </c>
      <c r="J205" s="40">
        <f t="shared" si="54"/>
        <v>1</v>
      </c>
      <c r="K205" s="41"/>
      <c r="L205" s="40"/>
      <c r="M205" s="23">
        <v>202</v>
      </c>
      <c r="N205" s="30">
        <f>IF(M205&lt;=Calculator!$F$9,'Growth rate'!J204,0)</f>
        <v>0</v>
      </c>
      <c r="O205" s="30">
        <f t="shared" si="49"/>
        <v>0</v>
      </c>
      <c r="P205" s="31">
        <f t="shared" si="50"/>
        <v>0</v>
      </c>
      <c r="Q205" s="31">
        <f t="shared" si="51"/>
        <v>0</v>
      </c>
      <c r="R205" s="31">
        <f t="shared" si="43"/>
        <v>0</v>
      </c>
      <c r="S205" s="24">
        <f t="shared" si="52"/>
        <v>0.5</v>
      </c>
      <c r="T205" s="30">
        <f>VLOOKUP(S205,LAI!$E$132:$F$282,2,FALSE)</f>
        <v>2.6069733117608935</v>
      </c>
      <c r="U205" s="32">
        <f t="shared" si="44"/>
        <v>0</v>
      </c>
      <c r="V205" s="35"/>
    </row>
    <row r="206" spans="1:22" x14ac:dyDescent="0.35">
      <c r="A206" s="23">
        <f t="shared" si="41"/>
        <v>203</v>
      </c>
      <c r="B206" s="30">
        <f>IF(A206&lt;=Calculator!$B$9,'Growth rate'!B205,0)</f>
        <v>0</v>
      </c>
      <c r="C206" s="30">
        <f t="shared" si="45"/>
        <v>0</v>
      </c>
      <c r="D206" s="31">
        <f t="shared" si="46"/>
        <v>0</v>
      </c>
      <c r="E206" s="31">
        <f t="shared" si="47"/>
        <v>0</v>
      </c>
      <c r="F206" s="31">
        <f t="shared" si="42"/>
        <v>0</v>
      </c>
      <c r="G206" s="24">
        <f t="shared" si="48"/>
        <v>0.5</v>
      </c>
      <c r="H206" s="30">
        <f>VLOOKUP(G206,LAI!$E$132:$F$282,2,FALSE)</f>
        <v>2.6069733117608935</v>
      </c>
      <c r="I206" s="32">
        <f t="shared" si="53"/>
        <v>0</v>
      </c>
      <c r="J206" s="40">
        <f t="shared" si="54"/>
        <v>1</v>
      </c>
      <c r="K206" s="41"/>
      <c r="L206" s="40"/>
      <c r="M206" s="23">
        <v>203</v>
      </c>
      <c r="N206" s="30">
        <f>IF(M206&lt;=Calculator!$F$9,'Growth rate'!J205,0)</f>
        <v>0</v>
      </c>
      <c r="O206" s="30">
        <f t="shared" si="49"/>
        <v>0</v>
      </c>
      <c r="P206" s="31">
        <f t="shared" si="50"/>
        <v>0</v>
      </c>
      <c r="Q206" s="31">
        <f t="shared" si="51"/>
        <v>0</v>
      </c>
      <c r="R206" s="31">
        <f t="shared" si="43"/>
        <v>0</v>
      </c>
      <c r="S206" s="24">
        <f t="shared" si="52"/>
        <v>0.5</v>
      </c>
      <c r="T206" s="30">
        <f>VLOOKUP(S206,LAI!$E$132:$F$282,2,FALSE)</f>
        <v>2.6069733117608935</v>
      </c>
      <c r="U206" s="32">
        <f t="shared" si="44"/>
        <v>0</v>
      </c>
      <c r="V206" s="35"/>
    </row>
    <row r="207" spans="1:22" x14ac:dyDescent="0.35">
      <c r="A207" s="23">
        <f t="shared" si="41"/>
        <v>204</v>
      </c>
      <c r="B207" s="30">
        <f>IF(A207&lt;=Calculator!$B$9,'Growth rate'!B206,0)</f>
        <v>0</v>
      </c>
      <c r="C207" s="30">
        <f t="shared" si="45"/>
        <v>0</v>
      </c>
      <c r="D207" s="31">
        <f t="shared" si="46"/>
        <v>0</v>
      </c>
      <c r="E207" s="31">
        <f t="shared" si="47"/>
        <v>0</v>
      </c>
      <c r="F207" s="31">
        <f t="shared" si="42"/>
        <v>0</v>
      </c>
      <c r="G207" s="24">
        <f t="shared" si="48"/>
        <v>0.5</v>
      </c>
      <c r="H207" s="30">
        <f>VLOOKUP(G207,LAI!$E$132:$F$282,2,FALSE)</f>
        <v>2.6069733117608935</v>
      </c>
      <c r="I207" s="32">
        <f t="shared" si="53"/>
        <v>0</v>
      </c>
      <c r="J207" s="40">
        <f t="shared" si="54"/>
        <v>1</v>
      </c>
      <c r="K207" s="41"/>
      <c r="L207" s="40"/>
      <c r="M207" s="23">
        <v>204</v>
      </c>
      <c r="N207" s="30">
        <f>IF(M207&lt;=Calculator!$F$9,'Growth rate'!J206,0)</f>
        <v>0</v>
      </c>
      <c r="O207" s="30">
        <f t="shared" si="49"/>
        <v>0</v>
      </c>
      <c r="P207" s="31">
        <f t="shared" si="50"/>
        <v>0</v>
      </c>
      <c r="Q207" s="31">
        <f t="shared" si="51"/>
        <v>0</v>
      </c>
      <c r="R207" s="31">
        <f t="shared" si="43"/>
        <v>0</v>
      </c>
      <c r="S207" s="24">
        <f t="shared" si="52"/>
        <v>0.5</v>
      </c>
      <c r="T207" s="30">
        <f>VLOOKUP(S207,LAI!$E$132:$F$282,2,FALSE)</f>
        <v>2.6069733117608935</v>
      </c>
      <c r="U207" s="32">
        <f t="shared" si="44"/>
        <v>0</v>
      </c>
      <c r="V207" s="35"/>
    </row>
    <row r="208" spans="1:22" x14ac:dyDescent="0.35">
      <c r="A208" s="23">
        <f t="shared" si="41"/>
        <v>205</v>
      </c>
      <c r="B208" s="30">
        <f>IF(A208&lt;=Calculator!$B$9,'Growth rate'!B207,0)</f>
        <v>0</v>
      </c>
      <c r="C208" s="30">
        <f t="shared" si="45"/>
        <v>0</v>
      </c>
      <c r="D208" s="31">
        <f t="shared" si="46"/>
        <v>0</v>
      </c>
      <c r="E208" s="31">
        <f t="shared" si="47"/>
        <v>0</v>
      </c>
      <c r="F208" s="31">
        <f t="shared" si="42"/>
        <v>0</v>
      </c>
      <c r="G208" s="24">
        <f t="shared" si="48"/>
        <v>0.5</v>
      </c>
      <c r="H208" s="30">
        <f>VLOOKUP(G208,LAI!$E$132:$F$282,2,FALSE)</f>
        <v>2.6069733117608935</v>
      </c>
      <c r="I208" s="32">
        <f t="shared" si="53"/>
        <v>0</v>
      </c>
      <c r="J208" s="40">
        <f t="shared" si="54"/>
        <v>1</v>
      </c>
      <c r="K208" s="41"/>
      <c r="L208" s="40"/>
      <c r="M208" s="23">
        <v>205</v>
      </c>
      <c r="N208" s="30">
        <f>IF(M208&lt;=Calculator!$F$9,'Growth rate'!J207,0)</f>
        <v>0</v>
      </c>
      <c r="O208" s="30">
        <f t="shared" si="49"/>
        <v>0</v>
      </c>
      <c r="P208" s="31">
        <f t="shared" si="50"/>
        <v>0</v>
      </c>
      <c r="Q208" s="31">
        <f t="shared" si="51"/>
        <v>0</v>
      </c>
      <c r="R208" s="31">
        <f t="shared" si="43"/>
        <v>0</v>
      </c>
      <c r="S208" s="24">
        <f t="shared" si="52"/>
        <v>0.5</v>
      </c>
      <c r="T208" s="30">
        <f>VLOOKUP(S208,LAI!$E$132:$F$282,2,FALSE)</f>
        <v>2.6069733117608935</v>
      </c>
      <c r="U208" s="32">
        <f t="shared" si="44"/>
        <v>0</v>
      </c>
      <c r="V208" s="35"/>
    </row>
    <row r="209" spans="1:22" x14ac:dyDescent="0.35">
      <c r="A209" s="23">
        <f t="shared" si="41"/>
        <v>206</v>
      </c>
      <c r="B209" s="30">
        <f>IF(A209&lt;=Calculator!$B$9,'Growth rate'!B208,0)</f>
        <v>0</v>
      </c>
      <c r="C209" s="30">
        <f t="shared" si="45"/>
        <v>0</v>
      </c>
      <c r="D209" s="31">
        <f t="shared" si="46"/>
        <v>0</v>
      </c>
      <c r="E209" s="31">
        <f t="shared" si="47"/>
        <v>0</v>
      </c>
      <c r="F209" s="31">
        <f t="shared" si="42"/>
        <v>0</v>
      </c>
      <c r="G209" s="24">
        <f t="shared" si="48"/>
        <v>0.5</v>
      </c>
      <c r="H209" s="30">
        <f>VLOOKUP(G209,LAI!$E$132:$F$282,2,FALSE)</f>
        <v>2.6069733117608935</v>
      </c>
      <c r="I209" s="32">
        <f t="shared" si="53"/>
        <v>0</v>
      </c>
      <c r="J209" s="40">
        <f t="shared" si="54"/>
        <v>1</v>
      </c>
      <c r="K209" s="41"/>
      <c r="L209" s="40"/>
      <c r="M209" s="23">
        <v>206</v>
      </c>
      <c r="N209" s="30">
        <f>IF(M209&lt;=Calculator!$F$9,'Growth rate'!J208,0)</f>
        <v>0</v>
      </c>
      <c r="O209" s="30">
        <f t="shared" si="49"/>
        <v>0</v>
      </c>
      <c r="P209" s="31">
        <f t="shared" si="50"/>
        <v>0</v>
      </c>
      <c r="Q209" s="31">
        <f t="shared" si="51"/>
        <v>0</v>
      </c>
      <c r="R209" s="31">
        <f t="shared" si="43"/>
        <v>0</v>
      </c>
      <c r="S209" s="24">
        <f t="shared" si="52"/>
        <v>0.5</v>
      </c>
      <c r="T209" s="30">
        <f>VLOOKUP(S209,LAI!$E$132:$F$282,2,FALSE)</f>
        <v>2.6069733117608935</v>
      </c>
      <c r="U209" s="32">
        <f t="shared" si="44"/>
        <v>0</v>
      </c>
      <c r="V209" s="35"/>
    </row>
    <row r="210" spans="1:22" x14ac:dyDescent="0.35">
      <c r="A210" s="23">
        <f t="shared" si="41"/>
        <v>207</v>
      </c>
      <c r="B210" s="30">
        <f>IF(A210&lt;=Calculator!$B$9,'Growth rate'!B209,0)</f>
        <v>0</v>
      </c>
      <c r="C210" s="30">
        <f t="shared" si="45"/>
        <v>0</v>
      </c>
      <c r="D210" s="31">
        <f t="shared" si="46"/>
        <v>0</v>
      </c>
      <c r="E210" s="31">
        <f t="shared" si="47"/>
        <v>0</v>
      </c>
      <c r="F210" s="31">
        <f t="shared" si="42"/>
        <v>0</v>
      </c>
      <c r="G210" s="24">
        <f t="shared" si="48"/>
        <v>0.5</v>
      </c>
      <c r="H210" s="30">
        <f>VLOOKUP(G210,LAI!$E$132:$F$282,2,FALSE)</f>
        <v>2.6069733117608935</v>
      </c>
      <c r="I210" s="32">
        <f t="shared" si="53"/>
        <v>0</v>
      </c>
      <c r="J210" s="40">
        <f t="shared" si="54"/>
        <v>1</v>
      </c>
      <c r="K210" s="41"/>
      <c r="L210" s="40"/>
      <c r="M210" s="23">
        <v>207</v>
      </c>
      <c r="N210" s="30">
        <f>IF(M210&lt;=Calculator!$F$9,'Growth rate'!J209,0)</f>
        <v>0</v>
      </c>
      <c r="O210" s="30">
        <f t="shared" si="49"/>
        <v>0</v>
      </c>
      <c r="P210" s="31">
        <f t="shared" si="50"/>
        <v>0</v>
      </c>
      <c r="Q210" s="31">
        <f t="shared" si="51"/>
        <v>0</v>
      </c>
      <c r="R210" s="31">
        <f t="shared" si="43"/>
        <v>0</v>
      </c>
      <c r="S210" s="24">
        <f t="shared" si="52"/>
        <v>0.5</v>
      </c>
      <c r="T210" s="30">
        <f>VLOOKUP(S210,LAI!$E$132:$F$282,2,FALSE)</f>
        <v>2.6069733117608935</v>
      </c>
      <c r="U210" s="32">
        <f t="shared" si="44"/>
        <v>0</v>
      </c>
      <c r="V210" s="35"/>
    </row>
    <row r="211" spans="1:22" x14ac:dyDescent="0.35">
      <c r="A211" s="23">
        <f t="shared" si="41"/>
        <v>208</v>
      </c>
      <c r="B211" s="30">
        <f>IF(A211&lt;=Calculator!$B$9,'Growth rate'!B210,0)</f>
        <v>0</v>
      </c>
      <c r="C211" s="30">
        <f t="shared" si="45"/>
        <v>0</v>
      </c>
      <c r="D211" s="31">
        <f t="shared" si="46"/>
        <v>0</v>
      </c>
      <c r="E211" s="31">
        <f t="shared" si="47"/>
        <v>0</v>
      </c>
      <c r="F211" s="31">
        <f t="shared" si="42"/>
        <v>0</v>
      </c>
      <c r="G211" s="24">
        <f t="shared" si="48"/>
        <v>0.5</v>
      </c>
      <c r="H211" s="30">
        <f>VLOOKUP(G211,LAI!$E$132:$F$282,2,FALSE)</f>
        <v>2.6069733117608935</v>
      </c>
      <c r="I211" s="32">
        <f t="shared" si="53"/>
        <v>0</v>
      </c>
      <c r="J211" s="40">
        <f t="shared" si="54"/>
        <v>1</v>
      </c>
      <c r="K211" s="41"/>
      <c r="L211" s="40"/>
      <c r="M211" s="23">
        <v>208</v>
      </c>
      <c r="N211" s="30">
        <f>IF(M211&lt;=Calculator!$F$9,'Growth rate'!J210,0)</f>
        <v>0</v>
      </c>
      <c r="O211" s="30">
        <f t="shared" si="49"/>
        <v>0</v>
      </c>
      <c r="P211" s="31">
        <f t="shared" si="50"/>
        <v>0</v>
      </c>
      <c r="Q211" s="31">
        <f t="shared" si="51"/>
        <v>0</v>
      </c>
      <c r="R211" s="31">
        <f t="shared" si="43"/>
        <v>0</v>
      </c>
      <c r="S211" s="24">
        <f t="shared" si="52"/>
        <v>0.5</v>
      </c>
      <c r="T211" s="30">
        <f>VLOOKUP(S211,LAI!$E$132:$F$282,2,FALSE)</f>
        <v>2.6069733117608935</v>
      </c>
      <c r="U211" s="32">
        <f t="shared" si="44"/>
        <v>0</v>
      </c>
      <c r="V211" s="35"/>
    </row>
    <row r="212" spans="1:22" x14ac:dyDescent="0.35">
      <c r="A212" s="23">
        <f t="shared" si="41"/>
        <v>209</v>
      </c>
      <c r="B212" s="30">
        <f>IF(A212&lt;=Calculator!$B$9,'Growth rate'!B211,0)</f>
        <v>0</v>
      </c>
      <c r="C212" s="30">
        <f t="shared" si="45"/>
        <v>0</v>
      </c>
      <c r="D212" s="31">
        <f t="shared" si="46"/>
        <v>0</v>
      </c>
      <c r="E212" s="31">
        <f t="shared" si="47"/>
        <v>0</v>
      </c>
      <c r="F212" s="31">
        <f t="shared" si="42"/>
        <v>0</v>
      </c>
      <c r="G212" s="24">
        <f t="shared" si="48"/>
        <v>0.5</v>
      </c>
      <c r="H212" s="30">
        <f>VLOOKUP(G212,LAI!$E$132:$F$282,2,FALSE)</f>
        <v>2.6069733117608935</v>
      </c>
      <c r="I212" s="32">
        <f t="shared" si="53"/>
        <v>0</v>
      </c>
      <c r="J212" s="40">
        <f t="shared" si="54"/>
        <v>1</v>
      </c>
      <c r="K212" s="41"/>
      <c r="L212" s="40"/>
      <c r="M212" s="23">
        <v>209</v>
      </c>
      <c r="N212" s="30">
        <f>IF(M212&lt;=Calculator!$F$9,'Growth rate'!J211,0)</f>
        <v>0</v>
      </c>
      <c r="O212" s="30">
        <f t="shared" si="49"/>
        <v>0</v>
      </c>
      <c r="P212" s="31">
        <f t="shared" si="50"/>
        <v>0</v>
      </c>
      <c r="Q212" s="31">
        <f t="shared" si="51"/>
        <v>0</v>
      </c>
      <c r="R212" s="31">
        <f t="shared" si="43"/>
        <v>0</v>
      </c>
      <c r="S212" s="24">
        <f t="shared" si="52"/>
        <v>0.5</v>
      </c>
      <c r="T212" s="30">
        <f>VLOOKUP(S212,LAI!$E$132:$F$282,2,FALSE)</f>
        <v>2.6069733117608935</v>
      </c>
      <c r="U212" s="32">
        <f t="shared" si="44"/>
        <v>0</v>
      </c>
      <c r="V212" s="35"/>
    </row>
    <row r="213" spans="1:22" x14ac:dyDescent="0.35">
      <c r="A213" s="23">
        <f t="shared" si="41"/>
        <v>210</v>
      </c>
      <c r="B213" s="30">
        <f>IF(A213&lt;=Calculator!$B$9,'Growth rate'!B212,0)</f>
        <v>0</v>
      </c>
      <c r="C213" s="30">
        <f t="shared" si="45"/>
        <v>0</v>
      </c>
      <c r="D213" s="31">
        <f t="shared" si="46"/>
        <v>0</v>
      </c>
      <c r="E213" s="31">
        <f t="shared" si="47"/>
        <v>0</v>
      </c>
      <c r="F213" s="31">
        <f t="shared" si="42"/>
        <v>0</v>
      </c>
      <c r="G213" s="24">
        <f t="shared" si="48"/>
        <v>0.5</v>
      </c>
      <c r="H213" s="30">
        <f>VLOOKUP(G213,LAI!$E$132:$F$282,2,FALSE)</f>
        <v>2.6069733117608935</v>
      </c>
      <c r="I213" s="32">
        <f t="shared" si="53"/>
        <v>0</v>
      </c>
      <c r="J213" s="40">
        <f t="shared" si="54"/>
        <v>1</v>
      </c>
      <c r="K213" s="41"/>
      <c r="L213" s="40"/>
      <c r="M213" s="23">
        <v>210</v>
      </c>
      <c r="N213" s="30">
        <f>IF(M213&lt;=Calculator!$F$9,'Growth rate'!J212,0)</f>
        <v>0</v>
      </c>
      <c r="O213" s="30">
        <f t="shared" si="49"/>
        <v>0</v>
      </c>
      <c r="P213" s="31">
        <f t="shared" si="50"/>
        <v>0</v>
      </c>
      <c r="Q213" s="31">
        <f t="shared" si="51"/>
        <v>0</v>
      </c>
      <c r="R213" s="31">
        <f t="shared" si="43"/>
        <v>0</v>
      </c>
      <c r="S213" s="24">
        <f t="shared" si="52"/>
        <v>0.5</v>
      </c>
      <c r="T213" s="30">
        <f>VLOOKUP(S213,LAI!$E$132:$F$282,2,FALSE)</f>
        <v>2.6069733117608935</v>
      </c>
      <c r="U213" s="32">
        <f t="shared" si="44"/>
        <v>0</v>
      </c>
      <c r="V213" s="35"/>
    </row>
    <row r="214" spans="1:22" x14ac:dyDescent="0.35">
      <c r="A214" s="23">
        <f t="shared" si="41"/>
        <v>211</v>
      </c>
      <c r="B214" s="30">
        <f>IF(A214&lt;=Calculator!$B$9,'Growth rate'!B213,0)</f>
        <v>0</v>
      </c>
      <c r="C214" s="30">
        <f t="shared" si="45"/>
        <v>0</v>
      </c>
      <c r="D214" s="31">
        <f t="shared" si="46"/>
        <v>0</v>
      </c>
      <c r="E214" s="31">
        <f t="shared" si="47"/>
        <v>0</v>
      </c>
      <c r="F214" s="31">
        <f t="shared" si="42"/>
        <v>0</v>
      </c>
      <c r="G214" s="24">
        <f t="shared" si="48"/>
        <v>0.5</v>
      </c>
      <c r="H214" s="30">
        <f>VLOOKUP(G214,LAI!$E$132:$F$282,2,FALSE)</f>
        <v>2.6069733117608935</v>
      </c>
      <c r="I214" s="32">
        <f t="shared" si="53"/>
        <v>0</v>
      </c>
      <c r="J214" s="40">
        <f t="shared" si="54"/>
        <v>1</v>
      </c>
      <c r="K214" s="41"/>
      <c r="L214" s="40"/>
      <c r="M214" s="23">
        <v>211</v>
      </c>
      <c r="N214" s="30">
        <f>IF(M214&lt;=Calculator!$F$9,'Growth rate'!J213,0)</f>
        <v>0</v>
      </c>
      <c r="O214" s="30">
        <f t="shared" si="49"/>
        <v>0</v>
      </c>
      <c r="P214" s="31">
        <f t="shared" si="50"/>
        <v>0</v>
      </c>
      <c r="Q214" s="31">
        <f t="shared" si="51"/>
        <v>0</v>
      </c>
      <c r="R214" s="31">
        <f t="shared" si="43"/>
        <v>0</v>
      </c>
      <c r="S214" s="24">
        <f t="shared" si="52"/>
        <v>0.5</v>
      </c>
      <c r="T214" s="30">
        <f>VLOOKUP(S214,LAI!$E$132:$F$282,2,FALSE)</f>
        <v>2.6069733117608935</v>
      </c>
      <c r="U214" s="32">
        <f t="shared" si="44"/>
        <v>0</v>
      </c>
      <c r="V214" s="35"/>
    </row>
    <row r="215" spans="1:22" x14ac:dyDescent="0.35">
      <c r="A215" s="23">
        <f t="shared" si="41"/>
        <v>212</v>
      </c>
      <c r="B215" s="30">
        <f>IF(A215&lt;=Calculator!$B$9,'Growth rate'!B214,0)</f>
        <v>0</v>
      </c>
      <c r="C215" s="30">
        <f t="shared" si="45"/>
        <v>0</v>
      </c>
      <c r="D215" s="31">
        <f t="shared" si="46"/>
        <v>0</v>
      </c>
      <c r="E215" s="31">
        <f t="shared" si="47"/>
        <v>0</v>
      </c>
      <c r="F215" s="31">
        <f t="shared" si="42"/>
        <v>0</v>
      </c>
      <c r="G215" s="24">
        <f t="shared" si="48"/>
        <v>0.5</v>
      </c>
      <c r="H215" s="30">
        <f>VLOOKUP(G215,LAI!$E$132:$F$282,2,FALSE)</f>
        <v>2.6069733117608935</v>
      </c>
      <c r="I215" s="32">
        <f t="shared" si="53"/>
        <v>0</v>
      </c>
      <c r="J215" s="40">
        <f t="shared" si="54"/>
        <v>1</v>
      </c>
      <c r="K215" s="41"/>
      <c r="L215" s="40"/>
      <c r="M215" s="23">
        <v>212</v>
      </c>
      <c r="N215" s="30">
        <f>IF(M215&lt;=Calculator!$F$9,'Growth rate'!J214,0)</f>
        <v>0</v>
      </c>
      <c r="O215" s="30">
        <f t="shared" si="49"/>
        <v>0</v>
      </c>
      <c r="P215" s="31">
        <f t="shared" si="50"/>
        <v>0</v>
      </c>
      <c r="Q215" s="31">
        <f t="shared" si="51"/>
        <v>0</v>
      </c>
      <c r="R215" s="31">
        <f t="shared" si="43"/>
        <v>0</v>
      </c>
      <c r="S215" s="24">
        <f t="shared" si="52"/>
        <v>0.5</v>
      </c>
      <c r="T215" s="30">
        <f>VLOOKUP(S215,LAI!$E$132:$F$282,2,FALSE)</f>
        <v>2.6069733117608935</v>
      </c>
      <c r="U215" s="32">
        <f t="shared" si="44"/>
        <v>0</v>
      </c>
      <c r="V215" s="35"/>
    </row>
    <row r="216" spans="1:22" x14ac:dyDescent="0.35">
      <c r="A216" s="23">
        <f t="shared" si="41"/>
        <v>213</v>
      </c>
      <c r="B216" s="30">
        <f>IF(A216&lt;=Calculator!$B$9,'Growth rate'!B215,0)</f>
        <v>0</v>
      </c>
      <c r="C216" s="30">
        <f t="shared" si="45"/>
        <v>0</v>
      </c>
      <c r="D216" s="31">
        <f t="shared" si="46"/>
        <v>0</v>
      </c>
      <c r="E216" s="31">
        <f t="shared" si="47"/>
        <v>0</v>
      </c>
      <c r="F216" s="31">
        <f t="shared" si="42"/>
        <v>0</v>
      </c>
      <c r="G216" s="24">
        <f t="shared" si="48"/>
        <v>0.5</v>
      </c>
      <c r="H216" s="30">
        <f>VLOOKUP(G216,LAI!$E$132:$F$282,2,FALSE)</f>
        <v>2.6069733117608935</v>
      </c>
      <c r="I216" s="32">
        <f t="shared" si="53"/>
        <v>0</v>
      </c>
      <c r="J216" s="40">
        <f t="shared" si="54"/>
        <v>1</v>
      </c>
      <c r="K216" s="41"/>
      <c r="L216" s="40"/>
      <c r="M216" s="23">
        <v>213</v>
      </c>
      <c r="N216" s="30">
        <f>IF(M216&lt;=Calculator!$F$9,'Growth rate'!J215,0)</f>
        <v>0</v>
      </c>
      <c r="O216" s="30">
        <f t="shared" si="49"/>
        <v>0</v>
      </c>
      <c r="P216" s="31">
        <f t="shared" si="50"/>
        <v>0</v>
      </c>
      <c r="Q216" s="31">
        <f t="shared" si="51"/>
        <v>0</v>
      </c>
      <c r="R216" s="31">
        <f t="shared" si="43"/>
        <v>0</v>
      </c>
      <c r="S216" s="24">
        <f t="shared" si="52"/>
        <v>0.5</v>
      </c>
      <c r="T216" s="30">
        <f>VLOOKUP(S216,LAI!$E$132:$F$282,2,FALSE)</f>
        <v>2.6069733117608935</v>
      </c>
      <c r="U216" s="32">
        <f t="shared" si="44"/>
        <v>0</v>
      </c>
      <c r="V216" s="35"/>
    </row>
    <row r="217" spans="1:22" x14ac:dyDescent="0.35">
      <c r="A217" s="23">
        <f t="shared" si="41"/>
        <v>214</v>
      </c>
      <c r="B217" s="30">
        <f>IF(A217&lt;=Calculator!$B$9,'Growth rate'!B216,0)</f>
        <v>0</v>
      </c>
      <c r="C217" s="30">
        <f t="shared" si="45"/>
        <v>0</v>
      </c>
      <c r="D217" s="31">
        <f t="shared" si="46"/>
        <v>0</v>
      </c>
      <c r="E217" s="31">
        <f t="shared" si="47"/>
        <v>0</v>
      </c>
      <c r="F217" s="31">
        <f t="shared" si="42"/>
        <v>0</v>
      </c>
      <c r="G217" s="24">
        <f t="shared" si="48"/>
        <v>0.5</v>
      </c>
      <c r="H217" s="30">
        <f>VLOOKUP(G217,LAI!$E$132:$F$282,2,FALSE)</f>
        <v>2.6069733117608935</v>
      </c>
      <c r="I217" s="32">
        <f t="shared" si="53"/>
        <v>0</v>
      </c>
      <c r="J217" s="40">
        <f t="shared" si="54"/>
        <v>1</v>
      </c>
      <c r="K217" s="41"/>
      <c r="L217" s="40"/>
      <c r="M217" s="23">
        <v>214</v>
      </c>
      <c r="N217" s="30">
        <f>IF(M217&lt;=Calculator!$F$9,'Growth rate'!J216,0)</f>
        <v>0</v>
      </c>
      <c r="O217" s="30">
        <f t="shared" si="49"/>
        <v>0</v>
      </c>
      <c r="P217" s="31">
        <f t="shared" si="50"/>
        <v>0</v>
      </c>
      <c r="Q217" s="31">
        <f t="shared" si="51"/>
        <v>0</v>
      </c>
      <c r="R217" s="31">
        <f t="shared" si="43"/>
        <v>0</v>
      </c>
      <c r="S217" s="24">
        <f t="shared" si="52"/>
        <v>0.5</v>
      </c>
      <c r="T217" s="30">
        <f>VLOOKUP(S217,LAI!$E$132:$F$282,2,FALSE)</f>
        <v>2.6069733117608935</v>
      </c>
      <c r="U217" s="32">
        <f t="shared" si="44"/>
        <v>0</v>
      </c>
      <c r="V217" s="35"/>
    </row>
    <row r="218" spans="1:22" x14ac:dyDescent="0.35">
      <c r="A218" s="23">
        <f t="shared" si="41"/>
        <v>215</v>
      </c>
      <c r="B218" s="30">
        <f>IF(A218&lt;=Calculator!$B$9,'Growth rate'!B217,0)</f>
        <v>0</v>
      </c>
      <c r="C218" s="30">
        <f t="shared" si="45"/>
        <v>0</v>
      </c>
      <c r="D218" s="31">
        <f t="shared" si="46"/>
        <v>0</v>
      </c>
      <c r="E218" s="31">
        <f t="shared" si="47"/>
        <v>0</v>
      </c>
      <c r="F218" s="31">
        <f t="shared" si="42"/>
        <v>0</v>
      </c>
      <c r="G218" s="24">
        <f t="shared" si="48"/>
        <v>0.5</v>
      </c>
      <c r="H218" s="30">
        <f>VLOOKUP(G218,LAI!$E$132:$F$282,2,FALSE)</f>
        <v>2.6069733117608935</v>
      </c>
      <c r="I218" s="32">
        <f t="shared" si="53"/>
        <v>0</v>
      </c>
      <c r="J218" s="40">
        <f t="shared" si="54"/>
        <v>1</v>
      </c>
      <c r="K218" s="41"/>
      <c r="L218" s="40"/>
      <c r="M218" s="23">
        <v>215</v>
      </c>
      <c r="N218" s="30">
        <f>IF(M218&lt;=Calculator!$F$9,'Growth rate'!J217,0)</f>
        <v>0</v>
      </c>
      <c r="O218" s="30">
        <f t="shared" si="49"/>
        <v>0</v>
      </c>
      <c r="P218" s="31">
        <f t="shared" si="50"/>
        <v>0</v>
      </c>
      <c r="Q218" s="31">
        <f t="shared" si="51"/>
        <v>0</v>
      </c>
      <c r="R218" s="31">
        <f t="shared" si="43"/>
        <v>0</v>
      </c>
      <c r="S218" s="24">
        <f t="shared" si="52"/>
        <v>0.5</v>
      </c>
      <c r="T218" s="30">
        <f>VLOOKUP(S218,LAI!$E$132:$F$282,2,FALSE)</f>
        <v>2.6069733117608935</v>
      </c>
      <c r="U218" s="32">
        <f t="shared" si="44"/>
        <v>0</v>
      </c>
      <c r="V218" s="35"/>
    </row>
    <row r="219" spans="1:22" x14ac:dyDescent="0.35">
      <c r="A219" s="23">
        <f t="shared" si="41"/>
        <v>216</v>
      </c>
      <c r="B219" s="30">
        <f>IF(A219&lt;=Calculator!$B$9,'Growth rate'!B218,0)</f>
        <v>0</v>
      </c>
      <c r="C219" s="30">
        <f t="shared" si="45"/>
        <v>0</v>
      </c>
      <c r="D219" s="31">
        <f t="shared" si="46"/>
        <v>0</v>
      </c>
      <c r="E219" s="31">
        <f t="shared" si="47"/>
        <v>0</v>
      </c>
      <c r="F219" s="31">
        <f t="shared" si="42"/>
        <v>0</v>
      </c>
      <c r="G219" s="24">
        <f t="shared" si="48"/>
        <v>0.5</v>
      </c>
      <c r="H219" s="30">
        <f>VLOOKUP(G219,LAI!$E$132:$F$282,2,FALSE)</f>
        <v>2.6069733117608935</v>
      </c>
      <c r="I219" s="32">
        <f t="shared" si="53"/>
        <v>0</v>
      </c>
      <c r="J219" s="40">
        <f t="shared" si="54"/>
        <v>1</v>
      </c>
      <c r="K219" s="41"/>
      <c r="L219" s="40"/>
      <c r="M219" s="23">
        <v>216</v>
      </c>
      <c r="N219" s="30">
        <f>IF(M219&lt;=Calculator!$F$9,'Growth rate'!J218,0)</f>
        <v>0</v>
      </c>
      <c r="O219" s="30">
        <f t="shared" si="49"/>
        <v>0</v>
      </c>
      <c r="P219" s="31">
        <f t="shared" si="50"/>
        <v>0</v>
      </c>
      <c r="Q219" s="31">
        <f t="shared" si="51"/>
        <v>0</v>
      </c>
      <c r="R219" s="31">
        <f t="shared" si="43"/>
        <v>0</v>
      </c>
      <c r="S219" s="24">
        <f t="shared" si="52"/>
        <v>0.5</v>
      </c>
      <c r="T219" s="30">
        <f>VLOOKUP(S219,LAI!$E$132:$F$282,2,FALSE)</f>
        <v>2.6069733117608935</v>
      </c>
      <c r="U219" s="32">
        <f t="shared" si="44"/>
        <v>0</v>
      </c>
      <c r="V219" s="35"/>
    </row>
    <row r="220" spans="1:22" x14ac:dyDescent="0.35">
      <c r="A220" s="23">
        <f t="shared" si="41"/>
        <v>217</v>
      </c>
      <c r="B220" s="30">
        <f>IF(A220&lt;=Calculator!$B$9,'Growth rate'!B219,0)</f>
        <v>0</v>
      </c>
      <c r="C220" s="30">
        <f t="shared" si="45"/>
        <v>0</v>
      </c>
      <c r="D220" s="31">
        <f t="shared" si="46"/>
        <v>0</v>
      </c>
      <c r="E220" s="31">
        <f t="shared" si="47"/>
        <v>0</v>
      </c>
      <c r="F220" s="31">
        <f t="shared" si="42"/>
        <v>0</v>
      </c>
      <c r="G220" s="24">
        <f t="shared" si="48"/>
        <v>0.5</v>
      </c>
      <c r="H220" s="30">
        <f>VLOOKUP(G220,LAI!$E$132:$F$282,2,FALSE)</f>
        <v>2.6069733117608935</v>
      </c>
      <c r="I220" s="32">
        <f t="shared" si="53"/>
        <v>0</v>
      </c>
      <c r="J220" s="40">
        <f t="shared" si="54"/>
        <v>1</v>
      </c>
      <c r="K220" s="41"/>
      <c r="L220" s="40"/>
      <c r="M220" s="23">
        <v>217</v>
      </c>
      <c r="N220" s="30">
        <f>IF(M220&lt;=Calculator!$F$9,'Growth rate'!J219,0)</f>
        <v>0</v>
      </c>
      <c r="O220" s="30">
        <f t="shared" si="49"/>
        <v>0</v>
      </c>
      <c r="P220" s="31">
        <f t="shared" si="50"/>
        <v>0</v>
      </c>
      <c r="Q220" s="31">
        <f t="shared" si="51"/>
        <v>0</v>
      </c>
      <c r="R220" s="31">
        <f t="shared" si="43"/>
        <v>0</v>
      </c>
      <c r="S220" s="24">
        <f t="shared" si="52"/>
        <v>0.5</v>
      </c>
      <c r="T220" s="30">
        <f>VLOOKUP(S220,LAI!$E$132:$F$282,2,FALSE)</f>
        <v>2.6069733117608935</v>
      </c>
      <c r="U220" s="32">
        <f t="shared" si="44"/>
        <v>0</v>
      </c>
      <c r="V220" s="35"/>
    </row>
    <row r="221" spans="1:22" x14ac:dyDescent="0.35">
      <c r="A221" s="23">
        <f t="shared" si="41"/>
        <v>218</v>
      </c>
      <c r="B221" s="30">
        <f>IF(A221&lt;=Calculator!$B$9,'Growth rate'!B220,0)</f>
        <v>0</v>
      </c>
      <c r="C221" s="30">
        <f t="shared" si="45"/>
        <v>0</v>
      </c>
      <c r="D221" s="31">
        <f t="shared" si="46"/>
        <v>0</v>
      </c>
      <c r="E221" s="31">
        <f t="shared" si="47"/>
        <v>0</v>
      </c>
      <c r="F221" s="31">
        <f t="shared" si="42"/>
        <v>0</v>
      </c>
      <c r="G221" s="24">
        <f t="shared" si="48"/>
        <v>0.5</v>
      </c>
      <c r="H221" s="30">
        <f>VLOOKUP(G221,LAI!$E$132:$F$282,2,FALSE)</f>
        <v>2.6069733117608935</v>
      </c>
      <c r="I221" s="32">
        <f t="shared" si="53"/>
        <v>0</v>
      </c>
      <c r="J221" s="40">
        <f t="shared" si="54"/>
        <v>1</v>
      </c>
      <c r="K221" s="41"/>
      <c r="L221" s="40"/>
      <c r="M221" s="23">
        <v>218</v>
      </c>
      <c r="N221" s="30">
        <f>IF(M221&lt;=Calculator!$F$9,'Growth rate'!J220,0)</f>
        <v>0</v>
      </c>
      <c r="O221" s="30">
        <f t="shared" si="49"/>
        <v>0</v>
      </c>
      <c r="P221" s="31">
        <f t="shared" si="50"/>
        <v>0</v>
      </c>
      <c r="Q221" s="31">
        <f t="shared" si="51"/>
        <v>0</v>
      </c>
      <c r="R221" s="31">
        <f t="shared" si="43"/>
        <v>0</v>
      </c>
      <c r="S221" s="24">
        <f t="shared" si="52"/>
        <v>0.5</v>
      </c>
      <c r="T221" s="30">
        <f>VLOOKUP(S221,LAI!$E$132:$F$282,2,FALSE)</f>
        <v>2.6069733117608935</v>
      </c>
      <c r="U221" s="32">
        <f t="shared" si="44"/>
        <v>0</v>
      </c>
      <c r="V221" s="35"/>
    </row>
    <row r="222" spans="1:22" x14ac:dyDescent="0.35">
      <c r="A222" s="23">
        <f t="shared" si="41"/>
        <v>219</v>
      </c>
      <c r="B222" s="30">
        <f>IF(A222&lt;=Calculator!$B$9,'Growth rate'!B221,0)</f>
        <v>0</v>
      </c>
      <c r="C222" s="30">
        <f t="shared" si="45"/>
        <v>0</v>
      </c>
      <c r="D222" s="31">
        <f t="shared" si="46"/>
        <v>0</v>
      </c>
      <c r="E222" s="31">
        <f t="shared" si="47"/>
        <v>0</v>
      </c>
      <c r="F222" s="31">
        <f t="shared" si="42"/>
        <v>0</v>
      </c>
      <c r="G222" s="24">
        <f t="shared" si="48"/>
        <v>0.5</v>
      </c>
      <c r="H222" s="30">
        <f>VLOOKUP(G222,LAI!$E$132:$F$282,2,FALSE)</f>
        <v>2.6069733117608935</v>
      </c>
      <c r="I222" s="32">
        <f t="shared" si="53"/>
        <v>0</v>
      </c>
      <c r="J222" s="40">
        <f t="shared" si="54"/>
        <v>1</v>
      </c>
      <c r="K222" s="41"/>
      <c r="L222" s="40"/>
      <c r="M222" s="23">
        <v>219</v>
      </c>
      <c r="N222" s="30">
        <f>IF(M222&lt;=Calculator!$F$9,'Growth rate'!J221,0)</f>
        <v>0</v>
      </c>
      <c r="O222" s="30">
        <f t="shared" si="49"/>
        <v>0</v>
      </c>
      <c r="P222" s="31">
        <f t="shared" si="50"/>
        <v>0</v>
      </c>
      <c r="Q222" s="31">
        <f t="shared" si="51"/>
        <v>0</v>
      </c>
      <c r="R222" s="31">
        <f t="shared" si="43"/>
        <v>0</v>
      </c>
      <c r="S222" s="24">
        <f t="shared" si="52"/>
        <v>0.5</v>
      </c>
      <c r="T222" s="30">
        <f>VLOOKUP(S222,LAI!$E$132:$F$282,2,FALSE)</f>
        <v>2.6069733117608935</v>
      </c>
      <c r="U222" s="32">
        <f t="shared" si="44"/>
        <v>0</v>
      </c>
      <c r="V222" s="35"/>
    </row>
    <row r="223" spans="1:22" x14ac:dyDescent="0.35">
      <c r="A223" s="23">
        <f t="shared" si="41"/>
        <v>220</v>
      </c>
      <c r="B223" s="30">
        <f>IF(A223&lt;=Calculator!$B$9,'Growth rate'!B222,0)</f>
        <v>0</v>
      </c>
      <c r="C223" s="30">
        <f t="shared" si="45"/>
        <v>0</v>
      </c>
      <c r="D223" s="31">
        <f t="shared" si="46"/>
        <v>0</v>
      </c>
      <c r="E223" s="31">
        <f t="shared" si="47"/>
        <v>0</v>
      </c>
      <c r="F223" s="31">
        <f t="shared" si="42"/>
        <v>0</v>
      </c>
      <c r="G223" s="24">
        <f t="shared" si="48"/>
        <v>0.5</v>
      </c>
      <c r="H223" s="30">
        <f>VLOOKUP(G223,LAI!$E$132:$F$282,2,FALSE)</f>
        <v>2.6069733117608935</v>
      </c>
      <c r="I223" s="32">
        <f t="shared" si="53"/>
        <v>0</v>
      </c>
      <c r="J223" s="40">
        <f t="shared" si="54"/>
        <v>1</v>
      </c>
      <c r="K223" s="41"/>
      <c r="L223" s="40"/>
      <c r="M223" s="23">
        <v>220</v>
      </c>
      <c r="N223" s="30">
        <f>IF(M223&lt;=Calculator!$F$9,'Growth rate'!J222,0)</f>
        <v>0</v>
      </c>
      <c r="O223" s="30">
        <f t="shared" si="49"/>
        <v>0</v>
      </c>
      <c r="P223" s="31">
        <f t="shared" si="50"/>
        <v>0</v>
      </c>
      <c r="Q223" s="31">
        <f t="shared" si="51"/>
        <v>0</v>
      </c>
      <c r="R223" s="31">
        <f t="shared" si="43"/>
        <v>0</v>
      </c>
      <c r="S223" s="24">
        <f t="shared" si="52"/>
        <v>0.5</v>
      </c>
      <c r="T223" s="30">
        <f>VLOOKUP(S223,LAI!$E$132:$F$282,2,FALSE)</f>
        <v>2.6069733117608935</v>
      </c>
      <c r="U223" s="32">
        <f t="shared" si="44"/>
        <v>0</v>
      </c>
      <c r="V223" s="35"/>
    </row>
    <row r="224" spans="1:22" x14ac:dyDescent="0.35">
      <c r="A224" s="23">
        <f t="shared" si="41"/>
        <v>221</v>
      </c>
      <c r="B224" s="30">
        <f>IF(A224&lt;=Calculator!$B$9,'Growth rate'!B223,0)</f>
        <v>0</v>
      </c>
      <c r="C224" s="30">
        <f t="shared" si="45"/>
        <v>0</v>
      </c>
      <c r="D224" s="31">
        <f t="shared" si="46"/>
        <v>0</v>
      </c>
      <c r="E224" s="31">
        <f t="shared" si="47"/>
        <v>0</v>
      </c>
      <c r="F224" s="31">
        <f t="shared" si="42"/>
        <v>0</v>
      </c>
      <c r="G224" s="24">
        <f t="shared" si="48"/>
        <v>0.5</v>
      </c>
      <c r="H224" s="30">
        <f>VLOOKUP(G224,LAI!$E$132:$F$282,2,FALSE)</f>
        <v>2.6069733117608935</v>
      </c>
      <c r="I224" s="32">
        <f t="shared" si="53"/>
        <v>0</v>
      </c>
      <c r="J224" s="40">
        <f t="shared" si="54"/>
        <v>1</v>
      </c>
      <c r="K224" s="41"/>
      <c r="L224" s="40"/>
      <c r="M224" s="23">
        <v>221</v>
      </c>
      <c r="N224" s="30">
        <f>IF(M224&lt;=Calculator!$F$9,'Growth rate'!J223,0)</f>
        <v>0</v>
      </c>
      <c r="O224" s="30">
        <f t="shared" si="49"/>
        <v>0</v>
      </c>
      <c r="P224" s="31">
        <f t="shared" si="50"/>
        <v>0</v>
      </c>
      <c r="Q224" s="31">
        <f t="shared" si="51"/>
        <v>0</v>
      </c>
      <c r="R224" s="31">
        <f t="shared" si="43"/>
        <v>0</v>
      </c>
      <c r="S224" s="24">
        <f t="shared" si="52"/>
        <v>0.5</v>
      </c>
      <c r="T224" s="30">
        <f>VLOOKUP(S224,LAI!$E$132:$F$282,2,FALSE)</f>
        <v>2.6069733117608935</v>
      </c>
      <c r="U224" s="32">
        <f t="shared" si="44"/>
        <v>0</v>
      </c>
      <c r="V224" s="35"/>
    </row>
    <row r="225" spans="1:22" x14ac:dyDescent="0.35">
      <c r="A225" s="23">
        <f t="shared" si="41"/>
        <v>222</v>
      </c>
      <c r="B225" s="30">
        <f>IF(A225&lt;=Calculator!$B$9,'Growth rate'!B224,0)</f>
        <v>0</v>
      </c>
      <c r="C225" s="30">
        <f t="shared" si="45"/>
        <v>0</v>
      </c>
      <c r="D225" s="31">
        <f t="shared" si="46"/>
        <v>0</v>
      </c>
      <c r="E225" s="31">
        <f t="shared" si="47"/>
        <v>0</v>
      </c>
      <c r="F225" s="31">
        <f t="shared" si="42"/>
        <v>0</v>
      </c>
      <c r="G225" s="24">
        <f t="shared" si="48"/>
        <v>0.5</v>
      </c>
      <c r="H225" s="30">
        <f>VLOOKUP(G225,LAI!$E$132:$F$282,2,FALSE)</f>
        <v>2.6069733117608935</v>
      </c>
      <c r="I225" s="32">
        <f t="shared" si="53"/>
        <v>0</v>
      </c>
      <c r="J225" s="40">
        <f t="shared" si="54"/>
        <v>1</v>
      </c>
      <c r="K225" s="41"/>
      <c r="L225" s="40"/>
      <c r="M225" s="23">
        <v>222</v>
      </c>
      <c r="N225" s="30">
        <f>IF(M225&lt;=Calculator!$F$9,'Growth rate'!J224,0)</f>
        <v>0</v>
      </c>
      <c r="O225" s="30">
        <f t="shared" si="49"/>
        <v>0</v>
      </c>
      <c r="P225" s="31">
        <f t="shared" si="50"/>
        <v>0</v>
      </c>
      <c r="Q225" s="31">
        <f t="shared" si="51"/>
        <v>0</v>
      </c>
      <c r="R225" s="31">
        <f t="shared" si="43"/>
        <v>0</v>
      </c>
      <c r="S225" s="24">
        <f t="shared" si="52"/>
        <v>0.5</v>
      </c>
      <c r="T225" s="30">
        <f>VLOOKUP(S225,LAI!$E$132:$F$282,2,FALSE)</f>
        <v>2.6069733117608935</v>
      </c>
      <c r="U225" s="32">
        <f t="shared" si="44"/>
        <v>0</v>
      </c>
      <c r="V225" s="35"/>
    </row>
    <row r="226" spans="1:22" x14ac:dyDescent="0.35">
      <c r="A226" s="23">
        <f t="shared" si="41"/>
        <v>223</v>
      </c>
      <c r="B226" s="30">
        <f>IF(A226&lt;=Calculator!$B$9,'Growth rate'!B225,0)</f>
        <v>0</v>
      </c>
      <c r="C226" s="30">
        <f t="shared" si="45"/>
        <v>0</v>
      </c>
      <c r="D226" s="31">
        <f t="shared" si="46"/>
        <v>0</v>
      </c>
      <c r="E226" s="31">
        <f t="shared" si="47"/>
        <v>0</v>
      </c>
      <c r="F226" s="31">
        <f t="shared" si="42"/>
        <v>0</v>
      </c>
      <c r="G226" s="24">
        <f t="shared" si="48"/>
        <v>0.5</v>
      </c>
      <c r="H226" s="30">
        <f>VLOOKUP(G226,LAI!$E$132:$F$282,2,FALSE)</f>
        <v>2.6069733117608935</v>
      </c>
      <c r="I226" s="32">
        <f t="shared" si="53"/>
        <v>0</v>
      </c>
      <c r="J226" s="40">
        <f t="shared" si="54"/>
        <v>1</v>
      </c>
      <c r="K226" s="41"/>
      <c r="L226" s="40"/>
      <c r="M226" s="23">
        <v>223</v>
      </c>
      <c r="N226" s="30">
        <f>IF(M226&lt;=Calculator!$F$9,'Growth rate'!J225,0)</f>
        <v>0</v>
      </c>
      <c r="O226" s="30">
        <f t="shared" si="49"/>
        <v>0</v>
      </c>
      <c r="P226" s="31">
        <f t="shared" si="50"/>
        <v>0</v>
      </c>
      <c r="Q226" s="31">
        <f t="shared" si="51"/>
        <v>0</v>
      </c>
      <c r="R226" s="31">
        <f t="shared" si="43"/>
        <v>0</v>
      </c>
      <c r="S226" s="24">
        <f t="shared" si="52"/>
        <v>0.5</v>
      </c>
      <c r="T226" s="30">
        <f>VLOOKUP(S226,LAI!$E$132:$F$282,2,FALSE)</f>
        <v>2.6069733117608935</v>
      </c>
      <c r="U226" s="32">
        <f t="shared" si="44"/>
        <v>0</v>
      </c>
      <c r="V226" s="35"/>
    </row>
    <row r="227" spans="1:22" x14ac:dyDescent="0.35">
      <c r="A227" s="23">
        <f t="shared" si="41"/>
        <v>224</v>
      </c>
      <c r="B227" s="30">
        <f>IF(A227&lt;=Calculator!$B$9,'Growth rate'!B226,0)</f>
        <v>0</v>
      </c>
      <c r="C227" s="30">
        <f t="shared" si="45"/>
        <v>0</v>
      </c>
      <c r="D227" s="31">
        <f t="shared" si="46"/>
        <v>0</v>
      </c>
      <c r="E227" s="31">
        <f t="shared" si="47"/>
        <v>0</v>
      </c>
      <c r="F227" s="31">
        <f t="shared" si="42"/>
        <v>0</v>
      </c>
      <c r="G227" s="24">
        <f t="shared" si="48"/>
        <v>0.5</v>
      </c>
      <c r="H227" s="30">
        <f>VLOOKUP(G227,LAI!$E$132:$F$282,2,FALSE)</f>
        <v>2.6069733117608935</v>
      </c>
      <c r="I227" s="32">
        <f t="shared" si="53"/>
        <v>0</v>
      </c>
      <c r="J227" s="40">
        <f t="shared" si="54"/>
        <v>1</v>
      </c>
      <c r="K227" s="41"/>
      <c r="L227" s="40"/>
      <c r="M227" s="23">
        <v>224</v>
      </c>
      <c r="N227" s="30">
        <f>IF(M227&lt;=Calculator!$F$9,'Growth rate'!J226,0)</f>
        <v>0</v>
      </c>
      <c r="O227" s="30">
        <f t="shared" si="49"/>
        <v>0</v>
      </c>
      <c r="P227" s="31">
        <f t="shared" si="50"/>
        <v>0</v>
      </c>
      <c r="Q227" s="31">
        <f t="shared" si="51"/>
        <v>0</v>
      </c>
      <c r="R227" s="31">
        <f t="shared" si="43"/>
        <v>0</v>
      </c>
      <c r="S227" s="24">
        <f t="shared" si="52"/>
        <v>0.5</v>
      </c>
      <c r="T227" s="30">
        <f>VLOOKUP(S227,LAI!$E$132:$F$282,2,FALSE)</f>
        <v>2.6069733117608935</v>
      </c>
      <c r="U227" s="32">
        <f t="shared" si="44"/>
        <v>0</v>
      </c>
      <c r="V227" s="35"/>
    </row>
    <row r="228" spans="1:22" x14ac:dyDescent="0.35">
      <c r="A228" s="23">
        <f t="shared" si="41"/>
        <v>225</v>
      </c>
      <c r="B228" s="30">
        <f>IF(A228&lt;=Calculator!$B$9,'Growth rate'!B227,0)</f>
        <v>0</v>
      </c>
      <c r="C228" s="30">
        <f t="shared" si="45"/>
        <v>0</v>
      </c>
      <c r="D228" s="31">
        <f t="shared" si="46"/>
        <v>0</v>
      </c>
      <c r="E228" s="31">
        <f t="shared" si="47"/>
        <v>0</v>
      </c>
      <c r="F228" s="31">
        <f t="shared" si="42"/>
        <v>0</v>
      </c>
      <c r="G228" s="24">
        <f t="shared" si="48"/>
        <v>0.5</v>
      </c>
      <c r="H228" s="30">
        <f>VLOOKUP(G228,LAI!$E$132:$F$282,2,FALSE)</f>
        <v>2.6069733117608935</v>
      </c>
      <c r="I228" s="32">
        <f t="shared" si="53"/>
        <v>0</v>
      </c>
      <c r="J228" s="40">
        <f t="shared" si="54"/>
        <v>1</v>
      </c>
      <c r="K228" s="41"/>
      <c r="L228" s="40"/>
      <c r="M228" s="23">
        <v>225</v>
      </c>
      <c r="N228" s="30">
        <f>IF(M228&lt;=Calculator!$F$9,'Growth rate'!J227,0)</f>
        <v>0</v>
      </c>
      <c r="O228" s="30">
        <f t="shared" si="49"/>
        <v>0</v>
      </c>
      <c r="P228" s="31">
        <f t="shared" si="50"/>
        <v>0</v>
      </c>
      <c r="Q228" s="31">
        <f t="shared" si="51"/>
        <v>0</v>
      </c>
      <c r="R228" s="31">
        <f t="shared" si="43"/>
        <v>0</v>
      </c>
      <c r="S228" s="24">
        <f t="shared" si="52"/>
        <v>0.5</v>
      </c>
      <c r="T228" s="30">
        <f>VLOOKUP(S228,LAI!$E$132:$F$282,2,FALSE)</f>
        <v>2.6069733117608935</v>
      </c>
      <c r="U228" s="32">
        <f t="shared" si="44"/>
        <v>0</v>
      </c>
      <c r="V228" s="35"/>
    </row>
    <row r="229" spans="1:22" x14ac:dyDescent="0.35">
      <c r="A229" s="23">
        <f t="shared" si="41"/>
        <v>226</v>
      </c>
      <c r="B229" s="30">
        <f>IF(A229&lt;=Calculator!$B$9,'Growth rate'!B228,0)</f>
        <v>0</v>
      </c>
      <c r="C229" s="30">
        <f t="shared" si="45"/>
        <v>0</v>
      </c>
      <c r="D229" s="31">
        <f t="shared" si="46"/>
        <v>0</v>
      </c>
      <c r="E229" s="31">
        <f t="shared" si="47"/>
        <v>0</v>
      </c>
      <c r="F229" s="31">
        <f t="shared" si="42"/>
        <v>0</v>
      </c>
      <c r="G229" s="24">
        <f t="shared" si="48"/>
        <v>0.5</v>
      </c>
      <c r="H229" s="30">
        <f>VLOOKUP(G229,LAI!$E$132:$F$282,2,FALSE)</f>
        <v>2.6069733117608935</v>
      </c>
      <c r="I229" s="32">
        <f t="shared" si="53"/>
        <v>0</v>
      </c>
      <c r="J229" s="40">
        <f t="shared" si="54"/>
        <v>1</v>
      </c>
      <c r="K229" s="41"/>
      <c r="L229" s="40"/>
      <c r="M229" s="23">
        <v>226</v>
      </c>
      <c r="N229" s="30">
        <f>IF(M229&lt;=Calculator!$F$9,'Growth rate'!J228,0)</f>
        <v>0</v>
      </c>
      <c r="O229" s="30">
        <f t="shared" si="49"/>
        <v>0</v>
      </c>
      <c r="P229" s="31">
        <f t="shared" si="50"/>
        <v>0</v>
      </c>
      <c r="Q229" s="31">
        <f t="shared" si="51"/>
        <v>0</v>
      </c>
      <c r="R229" s="31">
        <f t="shared" si="43"/>
        <v>0</v>
      </c>
      <c r="S229" s="24">
        <f t="shared" si="52"/>
        <v>0.5</v>
      </c>
      <c r="T229" s="30">
        <f>VLOOKUP(S229,LAI!$E$132:$F$282,2,FALSE)</f>
        <v>2.6069733117608935</v>
      </c>
      <c r="U229" s="32">
        <f t="shared" si="44"/>
        <v>0</v>
      </c>
      <c r="V229" s="35"/>
    </row>
    <row r="230" spans="1:22" x14ac:dyDescent="0.35">
      <c r="A230" s="23">
        <f t="shared" si="41"/>
        <v>227</v>
      </c>
      <c r="B230" s="30">
        <f>IF(A230&lt;=Calculator!$B$9,'Growth rate'!B229,0)</f>
        <v>0</v>
      </c>
      <c r="C230" s="30">
        <f t="shared" si="45"/>
        <v>0</v>
      </c>
      <c r="D230" s="31">
        <f t="shared" si="46"/>
        <v>0</v>
      </c>
      <c r="E230" s="31">
        <f t="shared" si="47"/>
        <v>0</v>
      </c>
      <c r="F230" s="31">
        <f t="shared" si="42"/>
        <v>0</v>
      </c>
      <c r="G230" s="24">
        <f t="shared" si="48"/>
        <v>0.5</v>
      </c>
      <c r="H230" s="30">
        <f>VLOOKUP(G230,LAI!$E$132:$F$282,2,FALSE)</f>
        <v>2.6069733117608935</v>
      </c>
      <c r="I230" s="32">
        <f t="shared" si="53"/>
        <v>0</v>
      </c>
      <c r="J230" s="40">
        <f t="shared" si="54"/>
        <v>1</v>
      </c>
      <c r="K230" s="41"/>
      <c r="L230" s="40"/>
      <c r="M230" s="23">
        <v>227</v>
      </c>
      <c r="N230" s="30">
        <f>IF(M230&lt;=Calculator!$F$9,'Growth rate'!J229,0)</f>
        <v>0</v>
      </c>
      <c r="O230" s="30">
        <f t="shared" si="49"/>
        <v>0</v>
      </c>
      <c r="P230" s="31">
        <f t="shared" si="50"/>
        <v>0</v>
      </c>
      <c r="Q230" s="31">
        <f t="shared" si="51"/>
        <v>0</v>
      </c>
      <c r="R230" s="31">
        <f t="shared" si="43"/>
        <v>0</v>
      </c>
      <c r="S230" s="24">
        <f t="shared" si="52"/>
        <v>0.5</v>
      </c>
      <c r="T230" s="30">
        <f>VLOOKUP(S230,LAI!$E$132:$F$282,2,FALSE)</f>
        <v>2.6069733117608935</v>
      </c>
      <c r="U230" s="32">
        <f t="shared" si="44"/>
        <v>0</v>
      </c>
      <c r="V230" s="35"/>
    </row>
    <row r="231" spans="1:22" x14ac:dyDescent="0.35">
      <c r="A231" s="23">
        <f t="shared" si="41"/>
        <v>228</v>
      </c>
      <c r="B231" s="30">
        <f>IF(A231&lt;=Calculator!$B$9,'Growth rate'!B230,0)</f>
        <v>0</v>
      </c>
      <c r="C231" s="30">
        <f t="shared" si="45"/>
        <v>0</v>
      </c>
      <c r="D231" s="31">
        <f t="shared" si="46"/>
        <v>0</v>
      </c>
      <c r="E231" s="31">
        <f t="shared" si="47"/>
        <v>0</v>
      </c>
      <c r="F231" s="31">
        <f t="shared" si="42"/>
        <v>0</v>
      </c>
      <c r="G231" s="24">
        <f t="shared" si="48"/>
        <v>0.5</v>
      </c>
      <c r="H231" s="30">
        <f>VLOOKUP(G231,LAI!$E$132:$F$282,2,FALSE)</f>
        <v>2.6069733117608935</v>
      </c>
      <c r="I231" s="32">
        <f t="shared" si="53"/>
        <v>0</v>
      </c>
      <c r="J231" s="40">
        <f t="shared" si="54"/>
        <v>1</v>
      </c>
      <c r="K231" s="41"/>
      <c r="L231" s="40"/>
      <c r="M231" s="23">
        <v>228</v>
      </c>
      <c r="N231" s="30">
        <f>IF(M231&lt;=Calculator!$F$9,'Growth rate'!J230,0)</f>
        <v>0</v>
      </c>
      <c r="O231" s="30">
        <f t="shared" si="49"/>
        <v>0</v>
      </c>
      <c r="P231" s="31">
        <f t="shared" si="50"/>
        <v>0</v>
      </c>
      <c r="Q231" s="31">
        <f t="shared" si="51"/>
        <v>0</v>
      </c>
      <c r="R231" s="31">
        <f t="shared" si="43"/>
        <v>0</v>
      </c>
      <c r="S231" s="24">
        <f t="shared" si="52"/>
        <v>0.5</v>
      </c>
      <c r="T231" s="30">
        <f>VLOOKUP(S231,LAI!$E$132:$F$282,2,FALSE)</f>
        <v>2.6069733117608935</v>
      </c>
      <c r="U231" s="32">
        <f t="shared" si="44"/>
        <v>0</v>
      </c>
      <c r="V231" s="35"/>
    </row>
    <row r="232" spans="1:22" x14ac:dyDescent="0.35">
      <c r="A232" s="23">
        <f t="shared" ref="A232:A295" si="55">A231+1</f>
        <v>229</v>
      </c>
      <c r="B232" s="30">
        <f>IF(A232&lt;=Calculator!$B$9,'Growth rate'!B231,0)</f>
        <v>0</v>
      </c>
      <c r="C232" s="30">
        <f t="shared" si="45"/>
        <v>0</v>
      </c>
      <c r="D232" s="31">
        <f t="shared" si="46"/>
        <v>0</v>
      </c>
      <c r="E232" s="31">
        <f t="shared" si="47"/>
        <v>0</v>
      </c>
      <c r="F232" s="31">
        <f t="shared" si="42"/>
        <v>0</v>
      </c>
      <c r="G232" s="24">
        <f t="shared" si="48"/>
        <v>0.5</v>
      </c>
      <c r="H232" s="30">
        <f>VLOOKUP(G232,LAI!$E$132:$F$282,2,FALSE)</f>
        <v>2.6069733117608935</v>
      </c>
      <c r="I232" s="32">
        <f t="shared" si="53"/>
        <v>0</v>
      </c>
      <c r="J232" s="40">
        <f t="shared" si="54"/>
        <v>1</v>
      </c>
      <c r="K232" s="41"/>
      <c r="L232" s="40"/>
      <c r="M232" s="23">
        <v>229</v>
      </c>
      <c r="N232" s="30">
        <f>IF(M232&lt;=Calculator!$F$9,'Growth rate'!J231,0)</f>
        <v>0</v>
      </c>
      <c r="O232" s="30">
        <f t="shared" si="49"/>
        <v>0</v>
      </c>
      <c r="P232" s="31">
        <f t="shared" si="50"/>
        <v>0</v>
      </c>
      <c r="Q232" s="31">
        <f t="shared" si="51"/>
        <v>0</v>
      </c>
      <c r="R232" s="31">
        <f t="shared" si="43"/>
        <v>0</v>
      </c>
      <c r="S232" s="24">
        <f t="shared" si="52"/>
        <v>0.5</v>
      </c>
      <c r="T232" s="30">
        <f>VLOOKUP(S232,LAI!$E$132:$F$282,2,FALSE)</f>
        <v>2.6069733117608935</v>
      </c>
      <c r="U232" s="32">
        <f t="shared" si="44"/>
        <v>0</v>
      </c>
      <c r="V232" s="35"/>
    </row>
    <row r="233" spans="1:22" x14ac:dyDescent="0.35">
      <c r="A233" s="23">
        <f t="shared" si="55"/>
        <v>230</v>
      </c>
      <c r="B233" s="30">
        <f>IF(A233&lt;=Calculator!$B$9,'Growth rate'!B232,0)</f>
        <v>0</v>
      </c>
      <c r="C233" s="30">
        <f t="shared" si="45"/>
        <v>0</v>
      </c>
      <c r="D233" s="31">
        <f t="shared" si="46"/>
        <v>0</v>
      </c>
      <c r="E233" s="31">
        <f t="shared" si="47"/>
        <v>0</v>
      </c>
      <c r="F233" s="31">
        <f t="shared" si="42"/>
        <v>0</v>
      </c>
      <c r="G233" s="24">
        <f t="shared" si="48"/>
        <v>0.5</v>
      </c>
      <c r="H233" s="30">
        <f>VLOOKUP(G233,LAI!$E$132:$F$282,2,FALSE)</f>
        <v>2.6069733117608935</v>
      </c>
      <c r="I233" s="32">
        <f t="shared" si="53"/>
        <v>0</v>
      </c>
      <c r="J233" s="40">
        <f t="shared" si="54"/>
        <v>1</v>
      </c>
      <c r="K233" s="41"/>
      <c r="L233" s="40"/>
      <c r="M233" s="23">
        <v>230</v>
      </c>
      <c r="N233" s="30">
        <f>IF(M233&lt;=Calculator!$F$9,'Growth rate'!J232,0)</f>
        <v>0</v>
      </c>
      <c r="O233" s="30">
        <f t="shared" si="49"/>
        <v>0</v>
      </c>
      <c r="P233" s="31">
        <f t="shared" si="50"/>
        <v>0</v>
      </c>
      <c r="Q233" s="31">
        <f t="shared" si="51"/>
        <v>0</v>
      </c>
      <c r="R233" s="31">
        <f t="shared" si="43"/>
        <v>0</v>
      </c>
      <c r="S233" s="24">
        <f t="shared" si="52"/>
        <v>0.5</v>
      </c>
      <c r="T233" s="30">
        <f>VLOOKUP(S233,LAI!$E$132:$F$282,2,FALSE)</f>
        <v>2.6069733117608935</v>
      </c>
      <c r="U233" s="32">
        <f t="shared" si="44"/>
        <v>0</v>
      </c>
      <c r="V233" s="35"/>
    </row>
    <row r="234" spans="1:22" x14ac:dyDescent="0.35">
      <c r="A234" s="23">
        <f t="shared" si="55"/>
        <v>231</v>
      </c>
      <c r="B234" s="30">
        <f>IF(A234&lt;=Calculator!$B$9,'Growth rate'!B233,0)</f>
        <v>0</v>
      </c>
      <c r="C234" s="30">
        <f t="shared" si="45"/>
        <v>0</v>
      </c>
      <c r="D234" s="31">
        <f t="shared" si="46"/>
        <v>0</v>
      </c>
      <c r="E234" s="31">
        <f t="shared" si="47"/>
        <v>0</v>
      </c>
      <c r="F234" s="31">
        <f t="shared" si="42"/>
        <v>0</v>
      </c>
      <c r="G234" s="24">
        <f t="shared" si="48"/>
        <v>0.5</v>
      </c>
      <c r="H234" s="30">
        <f>VLOOKUP(G234,LAI!$E$132:$F$282,2,FALSE)</f>
        <v>2.6069733117608935</v>
      </c>
      <c r="I234" s="32">
        <f t="shared" si="53"/>
        <v>0</v>
      </c>
      <c r="J234" s="40">
        <f t="shared" si="54"/>
        <v>1</v>
      </c>
      <c r="K234" s="41"/>
      <c r="L234" s="40"/>
      <c r="M234" s="23">
        <v>231</v>
      </c>
      <c r="N234" s="30">
        <f>IF(M234&lt;=Calculator!$F$9,'Growth rate'!J233,0)</f>
        <v>0</v>
      </c>
      <c r="O234" s="30">
        <f t="shared" si="49"/>
        <v>0</v>
      </c>
      <c r="P234" s="31">
        <f t="shared" si="50"/>
        <v>0</v>
      </c>
      <c r="Q234" s="31">
        <f t="shared" si="51"/>
        <v>0</v>
      </c>
      <c r="R234" s="31">
        <f t="shared" si="43"/>
        <v>0</v>
      </c>
      <c r="S234" s="24">
        <f t="shared" si="52"/>
        <v>0.5</v>
      </c>
      <c r="T234" s="30">
        <f>VLOOKUP(S234,LAI!$E$132:$F$282,2,FALSE)</f>
        <v>2.6069733117608935</v>
      </c>
      <c r="U234" s="32">
        <f t="shared" si="44"/>
        <v>0</v>
      </c>
      <c r="V234" s="35"/>
    </row>
    <row r="235" spans="1:22" x14ac:dyDescent="0.35">
      <c r="A235" s="23">
        <f t="shared" si="55"/>
        <v>232</v>
      </c>
      <c r="B235" s="30">
        <f>IF(A235&lt;=Calculator!$B$9,'Growth rate'!B234,0)</f>
        <v>0</v>
      </c>
      <c r="C235" s="30">
        <f t="shared" si="45"/>
        <v>0</v>
      </c>
      <c r="D235" s="31">
        <f t="shared" si="46"/>
        <v>0</v>
      </c>
      <c r="E235" s="31">
        <f t="shared" si="47"/>
        <v>0</v>
      </c>
      <c r="F235" s="31">
        <f t="shared" si="42"/>
        <v>0</v>
      </c>
      <c r="G235" s="24">
        <f t="shared" si="48"/>
        <v>0.5</v>
      </c>
      <c r="H235" s="30">
        <f>VLOOKUP(G235,LAI!$E$132:$F$282,2,FALSE)</f>
        <v>2.6069733117608935</v>
      </c>
      <c r="I235" s="32">
        <f t="shared" si="53"/>
        <v>0</v>
      </c>
      <c r="J235" s="40">
        <f t="shared" si="54"/>
        <v>1</v>
      </c>
      <c r="K235" s="41"/>
      <c r="L235" s="40"/>
      <c r="M235" s="23">
        <v>232</v>
      </c>
      <c r="N235" s="30">
        <f>IF(M235&lt;=Calculator!$F$9,'Growth rate'!J234,0)</f>
        <v>0</v>
      </c>
      <c r="O235" s="30">
        <f t="shared" si="49"/>
        <v>0</v>
      </c>
      <c r="P235" s="31">
        <f t="shared" si="50"/>
        <v>0</v>
      </c>
      <c r="Q235" s="31">
        <f t="shared" si="51"/>
        <v>0</v>
      </c>
      <c r="R235" s="31">
        <f t="shared" si="43"/>
        <v>0</v>
      </c>
      <c r="S235" s="24">
        <f t="shared" si="52"/>
        <v>0.5</v>
      </c>
      <c r="T235" s="30">
        <f>VLOOKUP(S235,LAI!$E$132:$F$282,2,FALSE)</f>
        <v>2.6069733117608935</v>
      </c>
      <c r="U235" s="32">
        <f t="shared" si="44"/>
        <v>0</v>
      </c>
      <c r="V235" s="35"/>
    </row>
    <row r="236" spans="1:22" x14ac:dyDescent="0.35">
      <c r="A236" s="23">
        <f t="shared" si="55"/>
        <v>233</v>
      </c>
      <c r="B236" s="30">
        <f>IF(A236&lt;=Calculator!$B$9,'Growth rate'!B235,0)</f>
        <v>0</v>
      </c>
      <c r="C236" s="30">
        <f t="shared" si="45"/>
        <v>0</v>
      </c>
      <c r="D236" s="31">
        <f t="shared" si="46"/>
        <v>0</v>
      </c>
      <c r="E236" s="31">
        <f t="shared" si="47"/>
        <v>0</v>
      </c>
      <c r="F236" s="31">
        <f t="shared" si="42"/>
        <v>0</v>
      </c>
      <c r="G236" s="24">
        <f t="shared" si="48"/>
        <v>0.5</v>
      </c>
      <c r="H236" s="30">
        <f>VLOOKUP(G236,LAI!$E$132:$F$282,2,FALSE)</f>
        <v>2.6069733117608935</v>
      </c>
      <c r="I236" s="32">
        <f t="shared" si="53"/>
        <v>0</v>
      </c>
      <c r="J236" s="40">
        <f t="shared" si="54"/>
        <v>1</v>
      </c>
      <c r="K236" s="41"/>
      <c r="L236" s="40"/>
      <c r="M236" s="23">
        <v>233</v>
      </c>
      <c r="N236" s="30">
        <f>IF(M236&lt;=Calculator!$F$9,'Growth rate'!J235,0)</f>
        <v>0</v>
      </c>
      <c r="O236" s="30">
        <f t="shared" si="49"/>
        <v>0</v>
      </c>
      <c r="P236" s="31">
        <f t="shared" si="50"/>
        <v>0</v>
      </c>
      <c r="Q236" s="31">
        <f t="shared" si="51"/>
        <v>0</v>
      </c>
      <c r="R236" s="31">
        <f t="shared" si="43"/>
        <v>0</v>
      </c>
      <c r="S236" s="24">
        <f t="shared" si="52"/>
        <v>0.5</v>
      </c>
      <c r="T236" s="30">
        <f>VLOOKUP(S236,LAI!$E$132:$F$282,2,FALSE)</f>
        <v>2.6069733117608935</v>
      </c>
      <c r="U236" s="32">
        <f t="shared" si="44"/>
        <v>0</v>
      </c>
      <c r="V236" s="35"/>
    </row>
    <row r="237" spans="1:22" x14ac:dyDescent="0.35">
      <c r="A237" s="23">
        <f t="shared" si="55"/>
        <v>234</v>
      </c>
      <c r="B237" s="30">
        <f>IF(A237&lt;=Calculator!$B$9,'Growth rate'!B236,0)</f>
        <v>0</v>
      </c>
      <c r="C237" s="30">
        <f t="shared" si="45"/>
        <v>0</v>
      </c>
      <c r="D237" s="31">
        <f t="shared" si="46"/>
        <v>0</v>
      </c>
      <c r="E237" s="31">
        <f t="shared" si="47"/>
        <v>0</v>
      </c>
      <c r="F237" s="31">
        <f t="shared" si="42"/>
        <v>0</v>
      </c>
      <c r="G237" s="24">
        <f t="shared" si="48"/>
        <v>0.5</v>
      </c>
      <c r="H237" s="30">
        <f>VLOOKUP(G237,LAI!$E$132:$F$282,2,FALSE)</f>
        <v>2.6069733117608935</v>
      </c>
      <c r="I237" s="32">
        <f t="shared" si="53"/>
        <v>0</v>
      </c>
      <c r="J237" s="40">
        <f t="shared" si="54"/>
        <v>1</v>
      </c>
      <c r="K237" s="41"/>
      <c r="L237" s="40"/>
      <c r="M237" s="23">
        <v>234</v>
      </c>
      <c r="N237" s="30">
        <f>IF(M237&lt;=Calculator!$F$9,'Growth rate'!J236,0)</f>
        <v>0</v>
      </c>
      <c r="O237" s="30">
        <f t="shared" si="49"/>
        <v>0</v>
      </c>
      <c r="P237" s="31">
        <f t="shared" si="50"/>
        <v>0</v>
      </c>
      <c r="Q237" s="31">
        <f t="shared" si="51"/>
        <v>0</v>
      </c>
      <c r="R237" s="31">
        <f t="shared" si="43"/>
        <v>0</v>
      </c>
      <c r="S237" s="24">
        <f t="shared" si="52"/>
        <v>0.5</v>
      </c>
      <c r="T237" s="30">
        <f>VLOOKUP(S237,LAI!$E$132:$F$282,2,FALSE)</f>
        <v>2.6069733117608935</v>
      </c>
      <c r="U237" s="32">
        <f t="shared" si="44"/>
        <v>0</v>
      </c>
      <c r="V237" s="35"/>
    </row>
    <row r="238" spans="1:22" x14ac:dyDescent="0.35">
      <c r="A238" s="23">
        <f t="shared" si="55"/>
        <v>235</v>
      </c>
      <c r="B238" s="30">
        <f>IF(A238&lt;=Calculator!$B$9,'Growth rate'!B237,0)</f>
        <v>0</v>
      </c>
      <c r="C238" s="30">
        <f t="shared" si="45"/>
        <v>0</v>
      </c>
      <c r="D238" s="31">
        <f t="shared" si="46"/>
        <v>0</v>
      </c>
      <c r="E238" s="31">
        <f t="shared" si="47"/>
        <v>0</v>
      </c>
      <c r="F238" s="31">
        <f t="shared" si="42"/>
        <v>0</v>
      </c>
      <c r="G238" s="24">
        <f t="shared" si="48"/>
        <v>0.5</v>
      </c>
      <c r="H238" s="30">
        <f>VLOOKUP(G238,LAI!$E$132:$F$282,2,FALSE)</f>
        <v>2.6069733117608935</v>
      </c>
      <c r="I238" s="32">
        <f t="shared" si="53"/>
        <v>0</v>
      </c>
      <c r="J238" s="40">
        <f t="shared" si="54"/>
        <v>1</v>
      </c>
      <c r="K238" s="41"/>
      <c r="L238" s="40"/>
      <c r="M238" s="23">
        <v>235</v>
      </c>
      <c r="N238" s="30">
        <f>IF(M238&lt;=Calculator!$F$9,'Growth rate'!J237,0)</f>
        <v>0</v>
      </c>
      <c r="O238" s="30">
        <f t="shared" si="49"/>
        <v>0</v>
      </c>
      <c r="P238" s="31">
        <f t="shared" si="50"/>
        <v>0</v>
      </c>
      <c r="Q238" s="31">
        <f t="shared" si="51"/>
        <v>0</v>
      </c>
      <c r="R238" s="31">
        <f t="shared" si="43"/>
        <v>0</v>
      </c>
      <c r="S238" s="24">
        <f t="shared" si="52"/>
        <v>0.5</v>
      </c>
      <c r="T238" s="30">
        <f>VLOOKUP(S238,LAI!$E$132:$F$282,2,FALSE)</f>
        <v>2.6069733117608935</v>
      </c>
      <c r="U238" s="32">
        <f t="shared" si="44"/>
        <v>0</v>
      </c>
      <c r="V238" s="35"/>
    </row>
    <row r="239" spans="1:22" x14ac:dyDescent="0.35">
      <c r="A239" s="23">
        <f t="shared" si="55"/>
        <v>236</v>
      </c>
      <c r="B239" s="30">
        <f>IF(A239&lt;=Calculator!$B$9,'Growth rate'!B238,0)</f>
        <v>0</v>
      </c>
      <c r="C239" s="30">
        <f t="shared" si="45"/>
        <v>0</v>
      </c>
      <c r="D239" s="31">
        <f t="shared" si="46"/>
        <v>0</v>
      </c>
      <c r="E239" s="31">
        <f t="shared" si="47"/>
        <v>0</v>
      </c>
      <c r="F239" s="31">
        <f t="shared" si="42"/>
        <v>0</v>
      </c>
      <c r="G239" s="24">
        <f t="shared" si="48"/>
        <v>0.5</v>
      </c>
      <c r="H239" s="30">
        <f>VLOOKUP(G239,LAI!$E$132:$F$282,2,FALSE)</f>
        <v>2.6069733117608935</v>
      </c>
      <c r="I239" s="32">
        <f t="shared" si="53"/>
        <v>0</v>
      </c>
      <c r="J239" s="40">
        <f t="shared" si="54"/>
        <v>1</v>
      </c>
      <c r="K239" s="41"/>
      <c r="L239" s="40"/>
      <c r="M239" s="23">
        <v>236</v>
      </c>
      <c r="N239" s="30">
        <f>IF(M239&lt;=Calculator!$F$9,'Growth rate'!J238,0)</f>
        <v>0</v>
      </c>
      <c r="O239" s="30">
        <f t="shared" si="49"/>
        <v>0</v>
      </c>
      <c r="P239" s="31">
        <f t="shared" si="50"/>
        <v>0</v>
      </c>
      <c r="Q239" s="31">
        <f t="shared" si="51"/>
        <v>0</v>
      </c>
      <c r="R239" s="31">
        <f t="shared" si="43"/>
        <v>0</v>
      </c>
      <c r="S239" s="24">
        <f t="shared" si="52"/>
        <v>0.5</v>
      </c>
      <c r="T239" s="30">
        <f>VLOOKUP(S239,LAI!$E$132:$F$282,2,FALSE)</f>
        <v>2.6069733117608935</v>
      </c>
      <c r="U239" s="32">
        <f t="shared" si="44"/>
        <v>0</v>
      </c>
      <c r="V239" s="35"/>
    </row>
    <row r="240" spans="1:22" x14ac:dyDescent="0.35">
      <c r="A240" s="23">
        <f t="shared" si="55"/>
        <v>237</v>
      </c>
      <c r="B240" s="30">
        <f>IF(A240&lt;=Calculator!$B$9,'Growth rate'!B239,0)</f>
        <v>0</v>
      </c>
      <c r="C240" s="30">
        <f t="shared" si="45"/>
        <v>0</v>
      </c>
      <c r="D240" s="31">
        <f t="shared" si="46"/>
        <v>0</v>
      </c>
      <c r="E240" s="31">
        <f t="shared" si="47"/>
        <v>0</v>
      </c>
      <c r="F240" s="31">
        <f t="shared" si="42"/>
        <v>0</v>
      </c>
      <c r="G240" s="24">
        <f t="shared" si="48"/>
        <v>0.5</v>
      </c>
      <c r="H240" s="30">
        <f>VLOOKUP(G240,LAI!$E$132:$F$282,2,FALSE)</f>
        <v>2.6069733117608935</v>
      </c>
      <c r="I240" s="32">
        <f t="shared" si="53"/>
        <v>0</v>
      </c>
      <c r="J240" s="40">
        <f t="shared" si="54"/>
        <v>1</v>
      </c>
      <c r="K240" s="41"/>
      <c r="L240" s="40"/>
      <c r="M240" s="23">
        <v>237</v>
      </c>
      <c r="N240" s="30">
        <f>IF(M240&lt;=Calculator!$F$9,'Growth rate'!J239,0)</f>
        <v>0</v>
      </c>
      <c r="O240" s="30">
        <f t="shared" si="49"/>
        <v>0</v>
      </c>
      <c r="P240" s="31">
        <f t="shared" si="50"/>
        <v>0</v>
      </c>
      <c r="Q240" s="31">
        <f t="shared" si="51"/>
        <v>0</v>
      </c>
      <c r="R240" s="31">
        <f t="shared" si="43"/>
        <v>0</v>
      </c>
      <c r="S240" s="24">
        <f t="shared" si="52"/>
        <v>0.5</v>
      </c>
      <c r="T240" s="30">
        <f>VLOOKUP(S240,LAI!$E$132:$F$282,2,FALSE)</f>
        <v>2.6069733117608935</v>
      </c>
      <c r="U240" s="32">
        <f t="shared" si="44"/>
        <v>0</v>
      </c>
      <c r="V240" s="35"/>
    </row>
    <row r="241" spans="1:22" x14ac:dyDescent="0.35">
      <c r="A241" s="23">
        <f t="shared" si="55"/>
        <v>238</v>
      </c>
      <c r="B241" s="30">
        <f>IF(A241&lt;=Calculator!$B$9,'Growth rate'!B240,0)</f>
        <v>0</v>
      </c>
      <c r="C241" s="30">
        <f t="shared" si="45"/>
        <v>0</v>
      </c>
      <c r="D241" s="31">
        <f t="shared" si="46"/>
        <v>0</v>
      </c>
      <c r="E241" s="31">
        <f t="shared" si="47"/>
        <v>0</v>
      </c>
      <c r="F241" s="31">
        <f t="shared" si="42"/>
        <v>0</v>
      </c>
      <c r="G241" s="24">
        <f t="shared" si="48"/>
        <v>0.5</v>
      </c>
      <c r="H241" s="30">
        <f>VLOOKUP(G241,LAI!$E$132:$F$282,2,FALSE)</f>
        <v>2.6069733117608935</v>
      </c>
      <c r="I241" s="32">
        <f t="shared" si="53"/>
        <v>0</v>
      </c>
      <c r="J241" s="40">
        <f t="shared" si="54"/>
        <v>1</v>
      </c>
      <c r="K241" s="41"/>
      <c r="L241" s="40"/>
      <c r="M241" s="23">
        <v>238</v>
      </c>
      <c r="N241" s="30">
        <f>IF(M241&lt;=Calculator!$F$9,'Growth rate'!J240,0)</f>
        <v>0</v>
      </c>
      <c r="O241" s="30">
        <f t="shared" si="49"/>
        <v>0</v>
      </c>
      <c r="P241" s="31">
        <f t="shared" si="50"/>
        <v>0</v>
      </c>
      <c r="Q241" s="31">
        <f t="shared" si="51"/>
        <v>0</v>
      </c>
      <c r="R241" s="31">
        <f t="shared" si="43"/>
        <v>0</v>
      </c>
      <c r="S241" s="24">
        <f t="shared" si="52"/>
        <v>0.5</v>
      </c>
      <c r="T241" s="30">
        <f>VLOOKUP(S241,LAI!$E$132:$F$282,2,FALSE)</f>
        <v>2.6069733117608935</v>
      </c>
      <c r="U241" s="32">
        <f t="shared" si="44"/>
        <v>0</v>
      </c>
      <c r="V241" s="35"/>
    </row>
    <row r="242" spans="1:22" x14ac:dyDescent="0.35">
      <c r="A242" s="23">
        <f t="shared" si="55"/>
        <v>239</v>
      </c>
      <c r="B242" s="30">
        <f>IF(A242&lt;=Calculator!$B$9,'Growth rate'!B241,0)</f>
        <v>0</v>
      </c>
      <c r="C242" s="30">
        <f t="shared" si="45"/>
        <v>0</v>
      </c>
      <c r="D242" s="31">
        <f t="shared" si="46"/>
        <v>0</v>
      </c>
      <c r="E242" s="31">
        <f t="shared" si="47"/>
        <v>0</v>
      </c>
      <c r="F242" s="31">
        <f t="shared" si="42"/>
        <v>0</v>
      </c>
      <c r="G242" s="24">
        <f t="shared" si="48"/>
        <v>0.5</v>
      </c>
      <c r="H242" s="30">
        <f>VLOOKUP(G242,LAI!$E$132:$F$282,2,FALSE)</f>
        <v>2.6069733117608935</v>
      </c>
      <c r="I242" s="32">
        <f t="shared" si="53"/>
        <v>0</v>
      </c>
      <c r="J242" s="40">
        <f t="shared" si="54"/>
        <v>1</v>
      </c>
      <c r="K242" s="41"/>
      <c r="L242" s="40"/>
      <c r="M242" s="23">
        <v>239</v>
      </c>
      <c r="N242" s="30">
        <f>IF(M242&lt;=Calculator!$F$9,'Growth rate'!J241,0)</f>
        <v>0</v>
      </c>
      <c r="O242" s="30">
        <f t="shared" si="49"/>
        <v>0</v>
      </c>
      <c r="P242" s="31">
        <f t="shared" si="50"/>
        <v>0</v>
      </c>
      <c r="Q242" s="31">
        <f t="shared" si="51"/>
        <v>0</v>
      </c>
      <c r="R242" s="31">
        <f t="shared" si="43"/>
        <v>0</v>
      </c>
      <c r="S242" s="24">
        <f t="shared" si="52"/>
        <v>0.5</v>
      </c>
      <c r="T242" s="30">
        <f>VLOOKUP(S242,LAI!$E$132:$F$282,2,FALSE)</f>
        <v>2.6069733117608935</v>
      </c>
      <c r="U242" s="32">
        <f t="shared" si="44"/>
        <v>0</v>
      </c>
      <c r="V242" s="35"/>
    </row>
    <row r="243" spans="1:22" x14ac:dyDescent="0.35">
      <c r="A243" s="23">
        <f t="shared" si="55"/>
        <v>240</v>
      </c>
      <c r="B243" s="30">
        <f>IF(A243&lt;=Calculator!$B$9,'Growth rate'!B242,0)</f>
        <v>0</v>
      </c>
      <c r="C243" s="30">
        <f t="shared" si="45"/>
        <v>0</v>
      </c>
      <c r="D243" s="31">
        <f t="shared" si="46"/>
        <v>0</v>
      </c>
      <c r="E243" s="31">
        <f t="shared" si="47"/>
        <v>0</v>
      </c>
      <c r="F243" s="31">
        <f t="shared" si="42"/>
        <v>0</v>
      </c>
      <c r="G243" s="24">
        <f t="shared" si="48"/>
        <v>0.5</v>
      </c>
      <c r="H243" s="30">
        <f>VLOOKUP(G243,LAI!$E$132:$F$282,2,FALSE)</f>
        <v>2.6069733117608935</v>
      </c>
      <c r="I243" s="32">
        <f t="shared" si="53"/>
        <v>0</v>
      </c>
      <c r="J243" s="40">
        <f t="shared" si="54"/>
        <v>1</v>
      </c>
      <c r="K243" s="41"/>
      <c r="L243" s="40"/>
      <c r="M243" s="23">
        <v>240</v>
      </c>
      <c r="N243" s="30">
        <f>IF(M243&lt;=Calculator!$F$9,'Growth rate'!J242,0)</f>
        <v>0</v>
      </c>
      <c r="O243" s="30">
        <f t="shared" si="49"/>
        <v>0</v>
      </c>
      <c r="P243" s="31">
        <f t="shared" si="50"/>
        <v>0</v>
      </c>
      <c r="Q243" s="31">
        <f t="shared" si="51"/>
        <v>0</v>
      </c>
      <c r="R243" s="31">
        <f t="shared" si="43"/>
        <v>0</v>
      </c>
      <c r="S243" s="24">
        <f t="shared" si="52"/>
        <v>0.5</v>
      </c>
      <c r="T243" s="30">
        <f>VLOOKUP(S243,LAI!$E$132:$F$282,2,FALSE)</f>
        <v>2.6069733117608935</v>
      </c>
      <c r="U243" s="32">
        <f t="shared" si="44"/>
        <v>0</v>
      </c>
      <c r="V243" s="35"/>
    </row>
    <row r="244" spans="1:22" x14ac:dyDescent="0.35">
      <c r="A244" s="23">
        <f t="shared" si="55"/>
        <v>241</v>
      </c>
      <c r="B244" s="30">
        <f>IF(A244&lt;=Calculator!$B$9,'Growth rate'!B243,0)</f>
        <v>0</v>
      </c>
      <c r="C244" s="30">
        <f t="shared" si="45"/>
        <v>0</v>
      </c>
      <c r="D244" s="31">
        <f t="shared" si="46"/>
        <v>0</v>
      </c>
      <c r="E244" s="31">
        <f t="shared" si="47"/>
        <v>0</v>
      </c>
      <c r="F244" s="31">
        <f t="shared" si="42"/>
        <v>0</v>
      </c>
      <c r="G244" s="24">
        <f t="shared" si="48"/>
        <v>0.5</v>
      </c>
      <c r="H244" s="30">
        <f>VLOOKUP(G244,LAI!$E$132:$F$282,2,FALSE)</f>
        <v>2.6069733117608935</v>
      </c>
      <c r="I244" s="32">
        <f t="shared" si="53"/>
        <v>0</v>
      </c>
      <c r="J244" s="40">
        <f t="shared" si="54"/>
        <v>1</v>
      </c>
      <c r="K244" s="41"/>
      <c r="L244" s="40"/>
      <c r="M244" s="23">
        <v>241</v>
      </c>
      <c r="N244" s="30">
        <f>IF(M244&lt;=Calculator!$F$9,'Growth rate'!J243,0)</f>
        <v>0</v>
      </c>
      <c r="O244" s="30">
        <f t="shared" si="49"/>
        <v>0</v>
      </c>
      <c r="P244" s="31">
        <f t="shared" si="50"/>
        <v>0</v>
      </c>
      <c r="Q244" s="31">
        <f t="shared" si="51"/>
        <v>0</v>
      </c>
      <c r="R244" s="31">
        <f t="shared" si="43"/>
        <v>0</v>
      </c>
      <c r="S244" s="24">
        <f t="shared" si="52"/>
        <v>0.5</v>
      </c>
      <c r="T244" s="30">
        <f>VLOOKUP(S244,LAI!$E$132:$F$282,2,FALSE)</f>
        <v>2.6069733117608935</v>
      </c>
      <c r="U244" s="32">
        <f t="shared" si="44"/>
        <v>0</v>
      </c>
      <c r="V244" s="35"/>
    </row>
    <row r="245" spans="1:22" x14ac:dyDescent="0.35">
      <c r="A245" s="23">
        <f t="shared" si="55"/>
        <v>242</v>
      </c>
      <c r="B245" s="30">
        <f>IF(A245&lt;=Calculator!$B$9,'Growth rate'!B244,0)</f>
        <v>0</v>
      </c>
      <c r="C245" s="30">
        <f t="shared" si="45"/>
        <v>0</v>
      </c>
      <c r="D245" s="31">
        <f t="shared" si="46"/>
        <v>0</v>
      </c>
      <c r="E245" s="31">
        <f t="shared" si="47"/>
        <v>0</v>
      </c>
      <c r="F245" s="31">
        <f t="shared" si="42"/>
        <v>0</v>
      </c>
      <c r="G245" s="24">
        <f t="shared" si="48"/>
        <v>0.5</v>
      </c>
      <c r="H245" s="30">
        <f>VLOOKUP(G245,LAI!$E$132:$F$282,2,FALSE)</f>
        <v>2.6069733117608935</v>
      </c>
      <c r="I245" s="32">
        <f t="shared" si="53"/>
        <v>0</v>
      </c>
      <c r="J245" s="40">
        <f t="shared" si="54"/>
        <v>1</v>
      </c>
      <c r="K245" s="41"/>
      <c r="L245" s="40"/>
      <c r="M245" s="23">
        <v>242</v>
      </c>
      <c r="N245" s="30">
        <f>IF(M245&lt;=Calculator!$F$9,'Growth rate'!J244,0)</f>
        <v>0</v>
      </c>
      <c r="O245" s="30">
        <f t="shared" si="49"/>
        <v>0</v>
      </c>
      <c r="P245" s="31">
        <f t="shared" si="50"/>
        <v>0</v>
      </c>
      <c r="Q245" s="31">
        <f t="shared" si="51"/>
        <v>0</v>
      </c>
      <c r="R245" s="31">
        <f t="shared" si="43"/>
        <v>0</v>
      </c>
      <c r="S245" s="24">
        <f t="shared" si="52"/>
        <v>0.5</v>
      </c>
      <c r="T245" s="30">
        <f>VLOOKUP(S245,LAI!$E$132:$F$282,2,FALSE)</f>
        <v>2.6069733117608935</v>
      </c>
      <c r="U245" s="32">
        <f t="shared" si="44"/>
        <v>0</v>
      </c>
      <c r="V245" s="35"/>
    </row>
    <row r="246" spans="1:22" x14ac:dyDescent="0.35">
      <c r="A246" s="23">
        <f t="shared" si="55"/>
        <v>243</v>
      </c>
      <c r="B246" s="30">
        <f>IF(A246&lt;=Calculator!$B$9,'Growth rate'!B245,0)</f>
        <v>0</v>
      </c>
      <c r="C246" s="30">
        <f t="shared" si="45"/>
        <v>0</v>
      </c>
      <c r="D246" s="31">
        <f t="shared" si="46"/>
        <v>0</v>
      </c>
      <c r="E246" s="31">
        <f t="shared" si="47"/>
        <v>0</v>
      </c>
      <c r="F246" s="31">
        <f t="shared" si="42"/>
        <v>0</v>
      </c>
      <c r="G246" s="24">
        <f t="shared" si="48"/>
        <v>0.5</v>
      </c>
      <c r="H246" s="30">
        <f>VLOOKUP(G246,LAI!$E$132:$F$282,2,FALSE)</f>
        <v>2.6069733117608935</v>
      </c>
      <c r="I246" s="32">
        <f t="shared" si="53"/>
        <v>0</v>
      </c>
      <c r="J246" s="40">
        <f t="shared" si="54"/>
        <v>1</v>
      </c>
      <c r="K246" s="41"/>
      <c r="L246" s="40"/>
      <c r="M246" s="23">
        <v>243</v>
      </c>
      <c r="N246" s="30">
        <f>IF(M246&lt;=Calculator!$F$9,'Growth rate'!J245,0)</f>
        <v>0</v>
      </c>
      <c r="O246" s="30">
        <f t="shared" si="49"/>
        <v>0</v>
      </c>
      <c r="P246" s="31">
        <f t="shared" si="50"/>
        <v>0</v>
      </c>
      <c r="Q246" s="31">
        <f t="shared" si="51"/>
        <v>0</v>
      </c>
      <c r="R246" s="31">
        <f t="shared" si="43"/>
        <v>0</v>
      </c>
      <c r="S246" s="24">
        <f t="shared" si="52"/>
        <v>0.5</v>
      </c>
      <c r="T246" s="30">
        <f>VLOOKUP(S246,LAI!$E$132:$F$282,2,FALSE)</f>
        <v>2.6069733117608935</v>
      </c>
      <c r="U246" s="32">
        <f t="shared" si="44"/>
        <v>0</v>
      </c>
      <c r="V246" s="35"/>
    </row>
    <row r="247" spans="1:22" x14ac:dyDescent="0.35">
      <c r="A247" s="23">
        <f t="shared" si="55"/>
        <v>244</v>
      </c>
      <c r="B247" s="30">
        <f>IF(A247&lt;=Calculator!$B$9,'Growth rate'!B246,0)</f>
        <v>0</v>
      </c>
      <c r="C247" s="30">
        <f t="shared" si="45"/>
        <v>0</v>
      </c>
      <c r="D247" s="31">
        <f t="shared" si="46"/>
        <v>0</v>
      </c>
      <c r="E247" s="31">
        <f t="shared" si="47"/>
        <v>0</v>
      </c>
      <c r="F247" s="31">
        <f t="shared" si="42"/>
        <v>0</v>
      </c>
      <c r="G247" s="24">
        <f t="shared" si="48"/>
        <v>0.5</v>
      </c>
      <c r="H247" s="30">
        <f>VLOOKUP(G247,LAI!$E$132:$F$282,2,FALSE)</f>
        <v>2.6069733117608935</v>
      </c>
      <c r="I247" s="32">
        <f t="shared" si="53"/>
        <v>0</v>
      </c>
      <c r="J247" s="40">
        <f t="shared" si="54"/>
        <v>1</v>
      </c>
      <c r="K247" s="41"/>
      <c r="L247" s="40"/>
      <c r="M247" s="23">
        <v>244</v>
      </c>
      <c r="N247" s="30">
        <f>IF(M247&lt;=Calculator!$F$9,'Growth rate'!J246,0)</f>
        <v>0</v>
      </c>
      <c r="O247" s="30">
        <f t="shared" si="49"/>
        <v>0</v>
      </c>
      <c r="P247" s="31">
        <f t="shared" si="50"/>
        <v>0</v>
      </c>
      <c r="Q247" s="31">
        <f t="shared" si="51"/>
        <v>0</v>
      </c>
      <c r="R247" s="31">
        <f t="shared" si="43"/>
        <v>0</v>
      </c>
      <c r="S247" s="24">
        <f t="shared" si="52"/>
        <v>0.5</v>
      </c>
      <c r="T247" s="30">
        <f>VLOOKUP(S247,LAI!$E$132:$F$282,2,FALSE)</f>
        <v>2.6069733117608935</v>
      </c>
      <c r="U247" s="32">
        <f t="shared" si="44"/>
        <v>0</v>
      </c>
      <c r="V247" s="35"/>
    </row>
    <row r="248" spans="1:22" x14ac:dyDescent="0.35">
      <c r="A248" s="23">
        <f t="shared" si="55"/>
        <v>245</v>
      </c>
      <c r="B248" s="30">
        <f>IF(A248&lt;=Calculator!$B$9,'Growth rate'!B247,0)</f>
        <v>0</v>
      </c>
      <c r="C248" s="30">
        <f t="shared" si="45"/>
        <v>0</v>
      </c>
      <c r="D248" s="31">
        <f t="shared" si="46"/>
        <v>0</v>
      </c>
      <c r="E248" s="31">
        <f t="shared" si="47"/>
        <v>0</v>
      </c>
      <c r="F248" s="31">
        <f t="shared" si="42"/>
        <v>0</v>
      </c>
      <c r="G248" s="24">
        <f t="shared" si="48"/>
        <v>0.5</v>
      </c>
      <c r="H248" s="30">
        <f>VLOOKUP(G248,LAI!$E$132:$F$282,2,FALSE)</f>
        <v>2.6069733117608935</v>
      </c>
      <c r="I248" s="32">
        <f t="shared" si="53"/>
        <v>0</v>
      </c>
      <c r="J248" s="40">
        <f t="shared" si="54"/>
        <v>1</v>
      </c>
      <c r="K248" s="41"/>
      <c r="L248" s="40"/>
      <c r="M248" s="23">
        <v>245</v>
      </c>
      <c r="N248" s="30">
        <f>IF(M248&lt;=Calculator!$F$9,'Growth rate'!J247,0)</f>
        <v>0</v>
      </c>
      <c r="O248" s="30">
        <f t="shared" si="49"/>
        <v>0</v>
      </c>
      <c r="P248" s="31">
        <f t="shared" si="50"/>
        <v>0</v>
      </c>
      <c r="Q248" s="31">
        <f t="shared" si="51"/>
        <v>0</v>
      </c>
      <c r="R248" s="31">
        <f t="shared" si="43"/>
        <v>0</v>
      </c>
      <c r="S248" s="24">
        <f t="shared" si="52"/>
        <v>0.5</v>
      </c>
      <c r="T248" s="30">
        <f>VLOOKUP(S248,LAI!$E$132:$F$282,2,FALSE)</f>
        <v>2.6069733117608935</v>
      </c>
      <c r="U248" s="32">
        <f t="shared" si="44"/>
        <v>0</v>
      </c>
      <c r="V248" s="35"/>
    </row>
    <row r="249" spans="1:22" x14ac:dyDescent="0.35">
      <c r="A249" s="23">
        <f t="shared" si="55"/>
        <v>246</v>
      </c>
      <c r="B249" s="30">
        <f>IF(A249&lt;=Calculator!$B$9,'Growth rate'!B248,0)</f>
        <v>0</v>
      </c>
      <c r="C249" s="30">
        <f t="shared" si="45"/>
        <v>0</v>
      </c>
      <c r="D249" s="31">
        <f t="shared" si="46"/>
        <v>0</v>
      </c>
      <c r="E249" s="31">
        <f t="shared" si="47"/>
        <v>0</v>
      </c>
      <c r="F249" s="31">
        <f t="shared" si="42"/>
        <v>0</v>
      </c>
      <c r="G249" s="24">
        <f t="shared" si="48"/>
        <v>0.5</v>
      </c>
      <c r="H249" s="30">
        <f>VLOOKUP(G249,LAI!$E$132:$F$282,2,FALSE)</f>
        <v>2.6069733117608935</v>
      </c>
      <c r="I249" s="32">
        <f t="shared" si="53"/>
        <v>0</v>
      </c>
      <c r="J249" s="40">
        <f t="shared" si="54"/>
        <v>1</v>
      </c>
      <c r="K249" s="41"/>
      <c r="L249" s="40"/>
      <c r="M249" s="23">
        <v>246</v>
      </c>
      <c r="N249" s="30">
        <f>IF(M249&lt;=Calculator!$F$9,'Growth rate'!J248,0)</f>
        <v>0</v>
      </c>
      <c r="O249" s="30">
        <f t="shared" si="49"/>
        <v>0</v>
      </c>
      <c r="P249" s="31">
        <f t="shared" si="50"/>
        <v>0</v>
      </c>
      <c r="Q249" s="31">
        <f t="shared" si="51"/>
        <v>0</v>
      </c>
      <c r="R249" s="31">
        <f t="shared" si="43"/>
        <v>0</v>
      </c>
      <c r="S249" s="24">
        <f t="shared" si="52"/>
        <v>0.5</v>
      </c>
      <c r="T249" s="30">
        <f>VLOOKUP(S249,LAI!$E$132:$F$282,2,FALSE)</f>
        <v>2.6069733117608935</v>
      </c>
      <c r="U249" s="32">
        <f t="shared" si="44"/>
        <v>0</v>
      </c>
      <c r="V249" s="35"/>
    </row>
    <row r="250" spans="1:22" x14ac:dyDescent="0.35">
      <c r="A250" s="23">
        <f t="shared" si="55"/>
        <v>247</v>
      </c>
      <c r="B250" s="30">
        <f>IF(A250&lt;=Calculator!$B$9,'Growth rate'!B249,0)</f>
        <v>0</v>
      </c>
      <c r="C250" s="30">
        <f t="shared" si="45"/>
        <v>0</v>
      </c>
      <c r="D250" s="31">
        <f t="shared" si="46"/>
        <v>0</v>
      </c>
      <c r="E250" s="31">
        <f t="shared" si="47"/>
        <v>0</v>
      </c>
      <c r="F250" s="31">
        <f t="shared" si="42"/>
        <v>0</v>
      </c>
      <c r="G250" s="24">
        <f t="shared" si="48"/>
        <v>0.5</v>
      </c>
      <c r="H250" s="30">
        <f>VLOOKUP(G250,LAI!$E$132:$F$282,2,FALSE)</f>
        <v>2.6069733117608935</v>
      </c>
      <c r="I250" s="32">
        <f t="shared" si="53"/>
        <v>0</v>
      </c>
      <c r="J250" s="40">
        <f t="shared" si="54"/>
        <v>1</v>
      </c>
      <c r="K250" s="41"/>
      <c r="L250" s="40"/>
      <c r="M250" s="23">
        <v>247</v>
      </c>
      <c r="N250" s="30">
        <f>IF(M250&lt;=Calculator!$F$9,'Growth rate'!J249,0)</f>
        <v>0</v>
      </c>
      <c r="O250" s="30">
        <f t="shared" si="49"/>
        <v>0</v>
      </c>
      <c r="P250" s="31">
        <f t="shared" si="50"/>
        <v>0</v>
      </c>
      <c r="Q250" s="31">
        <f t="shared" si="51"/>
        <v>0</v>
      </c>
      <c r="R250" s="31">
        <f t="shared" si="43"/>
        <v>0</v>
      </c>
      <c r="S250" s="24">
        <f t="shared" si="52"/>
        <v>0.5</v>
      </c>
      <c r="T250" s="30">
        <f>VLOOKUP(S250,LAI!$E$132:$F$282,2,FALSE)</f>
        <v>2.6069733117608935</v>
      </c>
      <c r="U250" s="32">
        <f t="shared" si="44"/>
        <v>0</v>
      </c>
      <c r="V250" s="35"/>
    </row>
    <row r="251" spans="1:22" x14ac:dyDescent="0.35">
      <c r="A251" s="23">
        <f t="shared" si="55"/>
        <v>248</v>
      </c>
      <c r="B251" s="30">
        <f>IF(A251&lt;=Calculator!$B$9,'Growth rate'!B250,0)</f>
        <v>0</v>
      </c>
      <c r="C251" s="30">
        <f t="shared" si="45"/>
        <v>0</v>
      </c>
      <c r="D251" s="31">
        <f t="shared" si="46"/>
        <v>0</v>
      </c>
      <c r="E251" s="31">
        <f t="shared" si="47"/>
        <v>0</v>
      </c>
      <c r="F251" s="31">
        <f t="shared" si="42"/>
        <v>0</v>
      </c>
      <c r="G251" s="24">
        <f t="shared" si="48"/>
        <v>0.5</v>
      </c>
      <c r="H251" s="30">
        <f>VLOOKUP(G251,LAI!$E$132:$F$282,2,FALSE)</f>
        <v>2.6069733117608935</v>
      </c>
      <c r="I251" s="32">
        <f t="shared" si="53"/>
        <v>0</v>
      </c>
      <c r="J251" s="40">
        <f t="shared" si="54"/>
        <v>1</v>
      </c>
      <c r="K251" s="41"/>
      <c r="L251" s="40"/>
      <c r="M251" s="23">
        <v>248</v>
      </c>
      <c r="N251" s="30">
        <f>IF(M251&lt;=Calculator!$F$9,'Growth rate'!J250,0)</f>
        <v>0</v>
      </c>
      <c r="O251" s="30">
        <f t="shared" si="49"/>
        <v>0</v>
      </c>
      <c r="P251" s="31">
        <f t="shared" si="50"/>
        <v>0</v>
      </c>
      <c r="Q251" s="31">
        <f t="shared" si="51"/>
        <v>0</v>
      </c>
      <c r="R251" s="31">
        <f t="shared" si="43"/>
        <v>0</v>
      </c>
      <c r="S251" s="24">
        <f t="shared" si="52"/>
        <v>0.5</v>
      </c>
      <c r="T251" s="30">
        <f>VLOOKUP(S251,LAI!$E$132:$F$282,2,FALSE)</f>
        <v>2.6069733117608935</v>
      </c>
      <c r="U251" s="32">
        <f t="shared" si="44"/>
        <v>0</v>
      </c>
      <c r="V251" s="35"/>
    </row>
    <row r="252" spans="1:22" x14ac:dyDescent="0.35">
      <c r="A252" s="23">
        <f t="shared" si="55"/>
        <v>249</v>
      </c>
      <c r="B252" s="30">
        <f>IF(A252&lt;=Calculator!$B$9,'Growth rate'!B251,0)</f>
        <v>0</v>
      </c>
      <c r="C252" s="30">
        <f t="shared" si="45"/>
        <v>0</v>
      </c>
      <c r="D252" s="31">
        <f t="shared" si="46"/>
        <v>0</v>
      </c>
      <c r="E252" s="31">
        <f t="shared" si="47"/>
        <v>0</v>
      </c>
      <c r="F252" s="31">
        <f t="shared" si="42"/>
        <v>0</v>
      </c>
      <c r="G252" s="24">
        <f t="shared" si="48"/>
        <v>0.5</v>
      </c>
      <c r="H252" s="30">
        <f>VLOOKUP(G252,LAI!$E$132:$F$282,2,FALSE)</f>
        <v>2.6069733117608935</v>
      </c>
      <c r="I252" s="32">
        <f t="shared" si="53"/>
        <v>0</v>
      </c>
      <c r="J252" s="40">
        <f t="shared" si="54"/>
        <v>1</v>
      </c>
      <c r="K252" s="41"/>
      <c r="L252" s="40"/>
      <c r="M252" s="23">
        <v>249</v>
      </c>
      <c r="N252" s="30">
        <f>IF(M252&lt;=Calculator!$F$9,'Growth rate'!J251,0)</f>
        <v>0</v>
      </c>
      <c r="O252" s="30">
        <f t="shared" si="49"/>
        <v>0</v>
      </c>
      <c r="P252" s="31">
        <f t="shared" si="50"/>
        <v>0</v>
      </c>
      <c r="Q252" s="31">
        <f t="shared" si="51"/>
        <v>0</v>
      </c>
      <c r="R252" s="31">
        <f t="shared" si="43"/>
        <v>0</v>
      </c>
      <c r="S252" s="24">
        <f t="shared" si="52"/>
        <v>0.5</v>
      </c>
      <c r="T252" s="30">
        <f>VLOOKUP(S252,LAI!$E$132:$F$282,2,FALSE)</f>
        <v>2.6069733117608935</v>
      </c>
      <c r="U252" s="32">
        <f t="shared" si="44"/>
        <v>0</v>
      </c>
      <c r="V252" s="35"/>
    </row>
    <row r="253" spans="1:22" x14ac:dyDescent="0.35">
      <c r="A253" s="23">
        <f t="shared" si="55"/>
        <v>250</v>
      </c>
      <c r="B253" s="30">
        <f>IF(A253&lt;=Calculator!$B$9,'Growth rate'!B252,0)</f>
        <v>0</v>
      </c>
      <c r="C253" s="30">
        <f t="shared" si="45"/>
        <v>0</v>
      </c>
      <c r="D253" s="31">
        <f t="shared" si="46"/>
        <v>0</v>
      </c>
      <c r="E253" s="31">
        <f t="shared" si="47"/>
        <v>0</v>
      </c>
      <c r="F253" s="31">
        <f t="shared" si="42"/>
        <v>0</v>
      </c>
      <c r="G253" s="24">
        <f t="shared" si="48"/>
        <v>0.5</v>
      </c>
      <c r="H253" s="30">
        <f>VLOOKUP(G253,LAI!$E$132:$F$282,2,FALSE)</f>
        <v>2.6069733117608935</v>
      </c>
      <c r="I253" s="32">
        <f t="shared" si="53"/>
        <v>0</v>
      </c>
      <c r="J253" s="40">
        <f t="shared" si="54"/>
        <v>1</v>
      </c>
      <c r="K253" s="41"/>
      <c r="L253" s="40"/>
      <c r="M253" s="23">
        <v>250</v>
      </c>
      <c r="N253" s="30">
        <f>IF(M253&lt;=Calculator!$F$9,'Growth rate'!J252,0)</f>
        <v>0</v>
      </c>
      <c r="O253" s="30">
        <f t="shared" si="49"/>
        <v>0</v>
      </c>
      <c r="P253" s="31">
        <f t="shared" si="50"/>
        <v>0</v>
      </c>
      <c r="Q253" s="31">
        <f t="shared" si="51"/>
        <v>0</v>
      </c>
      <c r="R253" s="31">
        <f t="shared" si="43"/>
        <v>0</v>
      </c>
      <c r="S253" s="24">
        <f t="shared" si="52"/>
        <v>0.5</v>
      </c>
      <c r="T253" s="30">
        <f>VLOOKUP(S253,LAI!$E$132:$F$282,2,FALSE)</f>
        <v>2.6069733117608935</v>
      </c>
      <c r="U253" s="32">
        <f t="shared" si="44"/>
        <v>0</v>
      </c>
      <c r="V253" s="35"/>
    </row>
    <row r="254" spans="1:22" x14ac:dyDescent="0.35">
      <c r="A254" s="23">
        <f t="shared" si="55"/>
        <v>251</v>
      </c>
      <c r="B254" s="30">
        <f>IF(A254&lt;=Calculator!$B$9,'Growth rate'!B253,0)</f>
        <v>0</v>
      </c>
      <c r="C254" s="30">
        <f t="shared" si="45"/>
        <v>0</v>
      </c>
      <c r="D254" s="31">
        <f t="shared" si="46"/>
        <v>0</v>
      </c>
      <c r="E254" s="31">
        <f t="shared" si="47"/>
        <v>0</v>
      </c>
      <c r="F254" s="31">
        <f t="shared" si="42"/>
        <v>0</v>
      </c>
      <c r="G254" s="24">
        <f t="shared" si="48"/>
        <v>0.5</v>
      </c>
      <c r="H254" s="30">
        <f>VLOOKUP(G254,LAI!$E$132:$F$282,2,FALSE)</f>
        <v>2.6069733117608935</v>
      </c>
      <c r="I254" s="32">
        <f t="shared" si="53"/>
        <v>0</v>
      </c>
      <c r="J254" s="40">
        <f t="shared" si="54"/>
        <v>1</v>
      </c>
      <c r="K254" s="41"/>
      <c r="L254" s="40"/>
      <c r="M254" s="23">
        <v>251</v>
      </c>
      <c r="N254" s="30">
        <f>IF(M254&lt;=Calculator!$F$9,'Growth rate'!J253,0)</f>
        <v>0</v>
      </c>
      <c r="O254" s="30">
        <f t="shared" si="49"/>
        <v>0</v>
      </c>
      <c r="P254" s="31">
        <f t="shared" si="50"/>
        <v>0</v>
      </c>
      <c r="Q254" s="31">
        <f t="shared" si="51"/>
        <v>0</v>
      </c>
      <c r="R254" s="31">
        <f t="shared" si="43"/>
        <v>0</v>
      </c>
      <c r="S254" s="24">
        <f t="shared" si="52"/>
        <v>0.5</v>
      </c>
      <c r="T254" s="30">
        <f>VLOOKUP(S254,LAI!$E$132:$F$282,2,FALSE)</f>
        <v>2.6069733117608935</v>
      </c>
      <c r="U254" s="32">
        <f t="shared" si="44"/>
        <v>0</v>
      </c>
      <c r="V254" s="35"/>
    </row>
    <row r="255" spans="1:22" x14ac:dyDescent="0.35">
      <c r="A255" s="23">
        <f t="shared" si="55"/>
        <v>252</v>
      </c>
      <c r="B255" s="30">
        <f>IF(A255&lt;=Calculator!$B$9,'Growth rate'!B254,0)</f>
        <v>0</v>
      </c>
      <c r="C255" s="30">
        <f t="shared" si="45"/>
        <v>0</v>
      </c>
      <c r="D255" s="31">
        <f t="shared" si="46"/>
        <v>0</v>
      </c>
      <c r="E255" s="31">
        <f t="shared" si="47"/>
        <v>0</v>
      </c>
      <c r="F255" s="31">
        <f t="shared" si="42"/>
        <v>0</v>
      </c>
      <c r="G255" s="24">
        <f t="shared" si="48"/>
        <v>0.5</v>
      </c>
      <c r="H255" s="30">
        <f>VLOOKUP(G255,LAI!$E$132:$F$282,2,FALSE)</f>
        <v>2.6069733117608935</v>
      </c>
      <c r="I255" s="32">
        <f t="shared" si="53"/>
        <v>0</v>
      </c>
      <c r="J255" s="40">
        <f t="shared" si="54"/>
        <v>1</v>
      </c>
      <c r="K255" s="41"/>
      <c r="L255" s="40"/>
      <c r="M255" s="23">
        <v>252</v>
      </c>
      <c r="N255" s="30">
        <f>IF(M255&lt;=Calculator!$F$9,'Growth rate'!J254,0)</f>
        <v>0</v>
      </c>
      <c r="O255" s="30">
        <f t="shared" si="49"/>
        <v>0</v>
      </c>
      <c r="P255" s="31">
        <f t="shared" si="50"/>
        <v>0</v>
      </c>
      <c r="Q255" s="31">
        <f t="shared" si="51"/>
        <v>0</v>
      </c>
      <c r="R255" s="31">
        <f t="shared" si="43"/>
        <v>0</v>
      </c>
      <c r="S255" s="24">
        <f t="shared" si="52"/>
        <v>0.5</v>
      </c>
      <c r="T255" s="30">
        <f>VLOOKUP(S255,LAI!$E$132:$F$282,2,FALSE)</f>
        <v>2.6069733117608935</v>
      </c>
      <c r="U255" s="32">
        <f t="shared" si="44"/>
        <v>0</v>
      </c>
      <c r="V255" s="35"/>
    </row>
    <row r="256" spans="1:22" x14ac:dyDescent="0.35">
      <c r="A256" s="23">
        <f t="shared" si="55"/>
        <v>253</v>
      </c>
      <c r="B256" s="30">
        <f>IF(A256&lt;=Calculator!$B$9,'Growth rate'!B255,0)</f>
        <v>0</v>
      </c>
      <c r="C256" s="30">
        <f t="shared" si="45"/>
        <v>0</v>
      </c>
      <c r="D256" s="31">
        <f t="shared" si="46"/>
        <v>0</v>
      </c>
      <c r="E256" s="31">
        <f t="shared" si="47"/>
        <v>0</v>
      </c>
      <c r="F256" s="31">
        <f t="shared" si="42"/>
        <v>0</v>
      </c>
      <c r="G256" s="24">
        <f t="shared" si="48"/>
        <v>0.5</v>
      </c>
      <c r="H256" s="30">
        <f>VLOOKUP(G256,LAI!$E$132:$F$282,2,FALSE)</f>
        <v>2.6069733117608935</v>
      </c>
      <c r="I256" s="32">
        <f t="shared" si="53"/>
        <v>0</v>
      </c>
      <c r="J256" s="40">
        <f t="shared" si="54"/>
        <v>1</v>
      </c>
      <c r="K256" s="41"/>
      <c r="L256" s="40"/>
      <c r="M256" s="23">
        <v>253</v>
      </c>
      <c r="N256" s="30">
        <f>IF(M256&lt;=Calculator!$F$9,'Growth rate'!J255,0)</f>
        <v>0</v>
      </c>
      <c r="O256" s="30">
        <f t="shared" si="49"/>
        <v>0</v>
      </c>
      <c r="P256" s="31">
        <f t="shared" si="50"/>
        <v>0</v>
      </c>
      <c r="Q256" s="31">
        <f t="shared" si="51"/>
        <v>0</v>
      </c>
      <c r="R256" s="31">
        <f t="shared" si="43"/>
        <v>0</v>
      </c>
      <c r="S256" s="24">
        <f t="shared" si="52"/>
        <v>0.5</v>
      </c>
      <c r="T256" s="30">
        <f>VLOOKUP(S256,LAI!$E$132:$F$282,2,FALSE)</f>
        <v>2.6069733117608935</v>
      </c>
      <c r="U256" s="32">
        <f t="shared" si="44"/>
        <v>0</v>
      </c>
      <c r="V256" s="35"/>
    </row>
    <row r="257" spans="1:22" x14ac:dyDescent="0.35">
      <c r="A257" s="23">
        <f t="shared" si="55"/>
        <v>254</v>
      </c>
      <c r="B257" s="30">
        <f>IF(A257&lt;=Calculator!$B$9,'Growth rate'!B256,0)</f>
        <v>0</v>
      </c>
      <c r="C257" s="30">
        <f t="shared" si="45"/>
        <v>0</v>
      </c>
      <c r="D257" s="31">
        <f t="shared" si="46"/>
        <v>0</v>
      </c>
      <c r="E257" s="31">
        <f t="shared" si="47"/>
        <v>0</v>
      </c>
      <c r="F257" s="31">
        <f t="shared" si="42"/>
        <v>0</v>
      </c>
      <c r="G257" s="24">
        <f t="shared" si="48"/>
        <v>0.5</v>
      </c>
      <c r="H257" s="30">
        <f>VLOOKUP(G257,LAI!$E$132:$F$282,2,FALSE)</f>
        <v>2.6069733117608935</v>
      </c>
      <c r="I257" s="32">
        <f t="shared" si="53"/>
        <v>0</v>
      </c>
      <c r="J257" s="40">
        <f t="shared" si="54"/>
        <v>1</v>
      </c>
      <c r="K257" s="41"/>
      <c r="L257" s="40"/>
      <c r="M257" s="23">
        <v>254</v>
      </c>
      <c r="N257" s="30">
        <f>IF(M257&lt;=Calculator!$F$9,'Growth rate'!J256,0)</f>
        <v>0</v>
      </c>
      <c r="O257" s="30">
        <f t="shared" si="49"/>
        <v>0</v>
      </c>
      <c r="P257" s="31">
        <f t="shared" si="50"/>
        <v>0</v>
      </c>
      <c r="Q257" s="31">
        <f t="shared" si="51"/>
        <v>0</v>
      </c>
      <c r="R257" s="31">
        <f t="shared" si="43"/>
        <v>0</v>
      </c>
      <c r="S257" s="24">
        <f t="shared" si="52"/>
        <v>0.5</v>
      </c>
      <c r="T257" s="30">
        <f>VLOOKUP(S257,LAI!$E$132:$F$282,2,FALSE)</f>
        <v>2.6069733117608935</v>
      </c>
      <c r="U257" s="32">
        <f t="shared" si="44"/>
        <v>0</v>
      </c>
      <c r="V257" s="35"/>
    </row>
    <row r="258" spans="1:22" x14ac:dyDescent="0.35">
      <c r="A258" s="23">
        <f t="shared" si="55"/>
        <v>255</v>
      </c>
      <c r="B258" s="30">
        <f>IF(A258&lt;=Calculator!$B$9,'Growth rate'!B257,0)</f>
        <v>0</v>
      </c>
      <c r="C258" s="30">
        <f t="shared" si="45"/>
        <v>0</v>
      </c>
      <c r="D258" s="31">
        <f t="shared" si="46"/>
        <v>0</v>
      </c>
      <c r="E258" s="31">
        <f t="shared" si="47"/>
        <v>0</v>
      </c>
      <c r="F258" s="31">
        <f t="shared" si="42"/>
        <v>0</v>
      </c>
      <c r="G258" s="24">
        <f t="shared" si="48"/>
        <v>0.5</v>
      </c>
      <c r="H258" s="30">
        <f>VLOOKUP(G258,LAI!$E$132:$F$282,2,FALSE)</f>
        <v>2.6069733117608935</v>
      </c>
      <c r="I258" s="32">
        <f t="shared" si="53"/>
        <v>0</v>
      </c>
      <c r="J258" s="40">
        <f t="shared" si="54"/>
        <v>1</v>
      </c>
      <c r="K258" s="41"/>
      <c r="L258" s="40"/>
      <c r="M258" s="23">
        <v>255</v>
      </c>
      <c r="N258" s="30">
        <f>IF(M258&lt;=Calculator!$F$9,'Growth rate'!J257,0)</f>
        <v>0</v>
      </c>
      <c r="O258" s="30">
        <f t="shared" si="49"/>
        <v>0</v>
      </c>
      <c r="P258" s="31">
        <f t="shared" si="50"/>
        <v>0</v>
      </c>
      <c r="Q258" s="31">
        <f t="shared" si="51"/>
        <v>0</v>
      </c>
      <c r="R258" s="31">
        <f t="shared" si="43"/>
        <v>0</v>
      </c>
      <c r="S258" s="24">
        <f t="shared" si="52"/>
        <v>0.5</v>
      </c>
      <c r="T258" s="30">
        <f>VLOOKUP(S258,LAI!$E$132:$F$282,2,FALSE)</f>
        <v>2.6069733117608935</v>
      </c>
      <c r="U258" s="32">
        <f t="shared" si="44"/>
        <v>0</v>
      </c>
      <c r="V258" s="35"/>
    </row>
    <row r="259" spans="1:22" x14ac:dyDescent="0.35">
      <c r="A259" s="23">
        <f t="shared" si="55"/>
        <v>256</v>
      </c>
      <c r="B259" s="30">
        <f>IF(A259&lt;=Calculator!$B$9,'Growth rate'!B258,0)</f>
        <v>0</v>
      </c>
      <c r="C259" s="30">
        <f t="shared" si="45"/>
        <v>0</v>
      </c>
      <c r="D259" s="31">
        <f t="shared" si="46"/>
        <v>0</v>
      </c>
      <c r="E259" s="31">
        <f t="shared" si="47"/>
        <v>0</v>
      </c>
      <c r="F259" s="31">
        <f t="shared" si="42"/>
        <v>0</v>
      </c>
      <c r="G259" s="24">
        <f t="shared" si="48"/>
        <v>0.5</v>
      </c>
      <c r="H259" s="30">
        <f>VLOOKUP(G259,LAI!$E$132:$F$282,2,FALSE)</f>
        <v>2.6069733117608935</v>
      </c>
      <c r="I259" s="32">
        <f t="shared" si="53"/>
        <v>0</v>
      </c>
      <c r="J259" s="40">
        <f t="shared" si="54"/>
        <v>1</v>
      </c>
      <c r="K259" s="41"/>
      <c r="L259" s="40"/>
      <c r="M259" s="23">
        <v>256</v>
      </c>
      <c r="N259" s="30">
        <f>IF(M259&lt;=Calculator!$F$9,'Growth rate'!J258,0)</f>
        <v>0</v>
      </c>
      <c r="O259" s="30">
        <f t="shared" si="49"/>
        <v>0</v>
      </c>
      <c r="P259" s="31">
        <f t="shared" si="50"/>
        <v>0</v>
      </c>
      <c r="Q259" s="31">
        <f t="shared" si="51"/>
        <v>0</v>
      </c>
      <c r="R259" s="31">
        <f t="shared" si="43"/>
        <v>0</v>
      </c>
      <c r="S259" s="24">
        <f t="shared" si="52"/>
        <v>0.5</v>
      </c>
      <c r="T259" s="30">
        <f>VLOOKUP(S259,LAI!$E$132:$F$282,2,FALSE)</f>
        <v>2.6069733117608935</v>
      </c>
      <c r="U259" s="32">
        <f t="shared" si="44"/>
        <v>0</v>
      </c>
      <c r="V259" s="35"/>
    </row>
    <row r="260" spans="1:22" x14ac:dyDescent="0.35">
      <c r="A260" s="23">
        <f t="shared" si="55"/>
        <v>257</v>
      </c>
      <c r="B260" s="30">
        <f>IF(A260&lt;=Calculator!$B$9,'Growth rate'!B259,0)</f>
        <v>0</v>
      </c>
      <c r="C260" s="30">
        <f t="shared" si="45"/>
        <v>0</v>
      </c>
      <c r="D260" s="31">
        <f t="shared" si="46"/>
        <v>0</v>
      </c>
      <c r="E260" s="31">
        <f t="shared" si="47"/>
        <v>0</v>
      </c>
      <c r="F260" s="31">
        <f t="shared" ref="F260:F323" si="56">IF(D260&gt;0,IF(E260&gt;0,D260/E260,0),0)</f>
        <v>0</v>
      </c>
      <c r="G260" s="24">
        <f t="shared" si="48"/>
        <v>0.5</v>
      </c>
      <c r="H260" s="30">
        <f>VLOOKUP(G260,LAI!$E$132:$F$282,2,FALSE)</f>
        <v>2.6069733117608935</v>
      </c>
      <c r="I260" s="32">
        <f t="shared" si="53"/>
        <v>0</v>
      </c>
      <c r="J260" s="40">
        <f t="shared" si="54"/>
        <v>1</v>
      </c>
      <c r="K260" s="41"/>
      <c r="L260" s="40"/>
      <c r="M260" s="23">
        <v>257</v>
      </c>
      <c r="N260" s="30">
        <f>IF(M260&lt;=Calculator!$F$9,'Growth rate'!J259,0)</f>
        <v>0</v>
      </c>
      <c r="O260" s="30">
        <f t="shared" si="49"/>
        <v>0</v>
      </c>
      <c r="P260" s="31">
        <f t="shared" si="50"/>
        <v>0</v>
      </c>
      <c r="Q260" s="31">
        <f t="shared" si="51"/>
        <v>0</v>
      </c>
      <c r="R260" s="31">
        <f t="shared" ref="R260:R323" si="57">IF(P260&gt;0,IF(Q260&gt;0,P260/Q260,0),0)</f>
        <v>0</v>
      </c>
      <c r="S260" s="24">
        <f t="shared" si="52"/>
        <v>0.5</v>
      </c>
      <c r="T260" s="30">
        <f>VLOOKUP(S260,LAI!$E$132:$F$282,2,FALSE)</f>
        <v>2.6069733117608935</v>
      </c>
      <c r="U260" s="32">
        <f t="shared" ref="U260:U323" si="58">(((Q260/2)^2)*PI())*T260</f>
        <v>0</v>
      </c>
      <c r="V260" s="35"/>
    </row>
    <row r="261" spans="1:22" x14ac:dyDescent="0.35">
      <c r="A261" s="23">
        <f t="shared" si="55"/>
        <v>258</v>
      </c>
      <c r="B261" s="30">
        <f>IF(A261&lt;=Calculator!$B$9,'Growth rate'!B260,0)</f>
        <v>0</v>
      </c>
      <c r="C261" s="30">
        <f t="shared" ref="C261:C324" si="59">IF(B261&lt;=10,B261,10)</f>
        <v>0</v>
      </c>
      <c r="D261" s="31">
        <f t="shared" ref="D261:D324" si="60">IF(C261&gt;0,4.8082  + (C261 * 1.6692),0)</f>
        <v>0</v>
      </c>
      <c r="E261" s="31">
        <f t="shared" ref="E261:E324" si="61">IF(C261&gt;0,EXP(1.9526  + (LN(C261) * 0.3644)),0)</f>
        <v>0</v>
      </c>
      <c r="F261" s="31">
        <f t="shared" si="56"/>
        <v>0</v>
      </c>
      <c r="G261" s="24">
        <f t="shared" ref="G261:G324" si="62">IF(F261&gt;2,2, IF(F261&lt;0.5,0.5,ROUND(F261,2)))</f>
        <v>0.5</v>
      </c>
      <c r="H261" s="30">
        <f>VLOOKUP(G261,LAI!$E$132:$F$282,2,FALSE)</f>
        <v>2.6069733117608935</v>
      </c>
      <c r="I261" s="32">
        <f t="shared" si="53"/>
        <v>0</v>
      </c>
      <c r="J261" s="40">
        <f t="shared" si="54"/>
        <v>1</v>
      </c>
      <c r="K261" s="41"/>
      <c r="L261" s="40"/>
      <c r="M261" s="23">
        <v>258</v>
      </c>
      <c r="N261" s="30">
        <f>IF(M261&lt;=Calculator!$F$9,'Growth rate'!J260,0)</f>
        <v>0</v>
      </c>
      <c r="O261" s="30">
        <f t="shared" ref="O261:O324" si="63">IF(N261&lt;=10,N261,10)</f>
        <v>0</v>
      </c>
      <c r="P261" s="31">
        <f t="shared" ref="P261:P324" si="64">IF(O261&gt;0,4.8082  + (O261 * 1.6692),0)</f>
        <v>0</v>
      </c>
      <c r="Q261" s="31">
        <f t="shared" ref="Q261:Q324" si="65">IF(O261&gt;0,EXP(1.9526  + (LN(O261) * 0.3644)),0)</f>
        <v>0</v>
      </c>
      <c r="R261" s="31">
        <f t="shared" si="57"/>
        <v>0</v>
      </c>
      <c r="S261" s="24">
        <f t="shared" ref="S261:S324" si="66">IF(R261&gt;2,2, IF(R261&lt;0.5,0.5,ROUND(R261,2)))</f>
        <v>0.5</v>
      </c>
      <c r="T261" s="30">
        <f>VLOOKUP(S261,LAI!$E$132:$F$282,2,FALSE)</f>
        <v>2.6069733117608935</v>
      </c>
      <c r="U261" s="32">
        <f t="shared" si="58"/>
        <v>0</v>
      </c>
      <c r="V261" s="35"/>
    </row>
    <row r="262" spans="1:22" x14ac:dyDescent="0.35">
      <c r="A262" s="23">
        <f t="shared" si="55"/>
        <v>259</v>
      </c>
      <c r="B262" s="30">
        <f>IF(A262&lt;=Calculator!$B$9,'Growth rate'!B261,0)</f>
        <v>0</v>
      </c>
      <c r="C262" s="30">
        <f t="shared" si="59"/>
        <v>0</v>
      </c>
      <c r="D262" s="31">
        <f t="shared" si="60"/>
        <v>0</v>
      </c>
      <c r="E262" s="31">
        <f t="shared" si="61"/>
        <v>0</v>
      </c>
      <c r="F262" s="31">
        <f t="shared" si="56"/>
        <v>0</v>
      </c>
      <c r="G262" s="24">
        <f t="shared" si="62"/>
        <v>0.5</v>
      </c>
      <c r="H262" s="30">
        <f>VLOOKUP(G262,LAI!$E$132:$F$282,2,FALSE)</f>
        <v>2.6069733117608935</v>
      </c>
      <c r="I262" s="32">
        <f t="shared" ref="I262:I325" si="67">IF(E262=0,0,IF(((((E262/2)^2)*PI())*H262)&lt;I261, I261,((((E262/2)^2)*PI())*H262)))</f>
        <v>0</v>
      </c>
      <c r="J262" s="40">
        <f t="shared" ref="J262:J325" si="68">IF(I262=I261,1,"")</f>
        <v>1</v>
      </c>
      <c r="K262" s="41"/>
      <c r="L262" s="40"/>
      <c r="M262" s="23">
        <v>259</v>
      </c>
      <c r="N262" s="30">
        <f>IF(M262&lt;=Calculator!$F$9,'Growth rate'!J261,0)</f>
        <v>0</v>
      </c>
      <c r="O262" s="30">
        <f t="shared" si="63"/>
        <v>0</v>
      </c>
      <c r="P262" s="31">
        <f t="shared" si="64"/>
        <v>0</v>
      </c>
      <c r="Q262" s="31">
        <f t="shared" si="65"/>
        <v>0</v>
      </c>
      <c r="R262" s="31">
        <f t="shared" si="57"/>
        <v>0</v>
      </c>
      <c r="S262" s="24">
        <f t="shared" si="66"/>
        <v>0.5</v>
      </c>
      <c r="T262" s="30">
        <f>VLOOKUP(S262,LAI!$E$132:$F$282,2,FALSE)</f>
        <v>2.6069733117608935</v>
      </c>
      <c r="U262" s="32">
        <f t="shared" si="58"/>
        <v>0</v>
      </c>
      <c r="V262" s="35"/>
    </row>
    <row r="263" spans="1:22" x14ac:dyDescent="0.35">
      <c r="A263" s="23">
        <f t="shared" si="55"/>
        <v>260</v>
      </c>
      <c r="B263" s="30">
        <f>IF(A263&lt;=Calculator!$B$9,'Growth rate'!B262,0)</f>
        <v>0</v>
      </c>
      <c r="C263" s="30">
        <f t="shared" si="59"/>
        <v>0</v>
      </c>
      <c r="D263" s="31">
        <f t="shared" si="60"/>
        <v>0</v>
      </c>
      <c r="E263" s="31">
        <f t="shared" si="61"/>
        <v>0</v>
      </c>
      <c r="F263" s="31">
        <f t="shared" si="56"/>
        <v>0</v>
      </c>
      <c r="G263" s="24">
        <f t="shared" si="62"/>
        <v>0.5</v>
      </c>
      <c r="H263" s="30">
        <f>VLOOKUP(G263,LAI!$E$132:$F$282,2,FALSE)</f>
        <v>2.6069733117608935</v>
      </c>
      <c r="I263" s="32">
        <f t="shared" si="67"/>
        <v>0</v>
      </c>
      <c r="J263" s="40">
        <f t="shared" si="68"/>
        <v>1</v>
      </c>
      <c r="K263" s="41"/>
      <c r="L263" s="40"/>
      <c r="M263" s="23">
        <v>260</v>
      </c>
      <c r="N263" s="30">
        <f>IF(M263&lt;=Calculator!$F$9,'Growth rate'!J262,0)</f>
        <v>0</v>
      </c>
      <c r="O263" s="30">
        <f t="shared" si="63"/>
        <v>0</v>
      </c>
      <c r="P263" s="31">
        <f t="shared" si="64"/>
        <v>0</v>
      </c>
      <c r="Q263" s="31">
        <f t="shared" si="65"/>
        <v>0</v>
      </c>
      <c r="R263" s="31">
        <f t="shared" si="57"/>
        <v>0</v>
      </c>
      <c r="S263" s="24">
        <f t="shared" si="66"/>
        <v>0.5</v>
      </c>
      <c r="T263" s="30">
        <f>VLOOKUP(S263,LAI!$E$132:$F$282,2,FALSE)</f>
        <v>2.6069733117608935</v>
      </c>
      <c r="U263" s="32">
        <f t="shared" si="58"/>
        <v>0</v>
      </c>
      <c r="V263" s="35"/>
    </row>
    <row r="264" spans="1:22" x14ac:dyDescent="0.35">
      <c r="A264" s="23">
        <f t="shared" si="55"/>
        <v>261</v>
      </c>
      <c r="B264" s="30">
        <f>IF(A264&lt;=Calculator!$B$9,'Growth rate'!B263,0)</f>
        <v>0</v>
      </c>
      <c r="C264" s="30">
        <f t="shared" si="59"/>
        <v>0</v>
      </c>
      <c r="D264" s="31">
        <f t="shared" si="60"/>
        <v>0</v>
      </c>
      <c r="E264" s="31">
        <f t="shared" si="61"/>
        <v>0</v>
      </c>
      <c r="F264" s="31">
        <f t="shared" si="56"/>
        <v>0</v>
      </c>
      <c r="G264" s="24">
        <f t="shared" si="62"/>
        <v>0.5</v>
      </c>
      <c r="H264" s="30">
        <f>VLOOKUP(G264,LAI!$E$132:$F$282,2,FALSE)</f>
        <v>2.6069733117608935</v>
      </c>
      <c r="I264" s="32">
        <f t="shared" si="67"/>
        <v>0</v>
      </c>
      <c r="J264" s="40">
        <f t="shared" si="68"/>
        <v>1</v>
      </c>
      <c r="K264" s="41"/>
      <c r="L264" s="40"/>
      <c r="M264" s="23">
        <v>261</v>
      </c>
      <c r="N264" s="30">
        <f>IF(M264&lt;=Calculator!$F$9,'Growth rate'!J263,0)</f>
        <v>0</v>
      </c>
      <c r="O264" s="30">
        <f t="shared" si="63"/>
        <v>0</v>
      </c>
      <c r="P264" s="31">
        <f t="shared" si="64"/>
        <v>0</v>
      </c>
      <c r="Q264" s="31">
        <f t="shared" si="65"/>
        <v>0</v>
      </c>
      <c r="R264" s="31">
        <f t="shared" si="57"/>
        <v>0</v>
      </c>
      <c r="S264" s="24">
        <f t="shared" si="66"/>
        <v>0.5</v>
      </c>
      <c r="T264" s="30">
        <f>VLOOKUP(S264,LAI!$E$132:$F$282,2,FALSE)</f>
        <v>2.6069733117608935</v>
      </c>
      <c r="U264" s="32">
        <f t="shared" si="58"/>
        <v>0</v>
      </c>
      <c r="V264" s="35"/>
    </row>
    <row r="265" spans="1:22" x14ac:dyDescent="0.35">
      <c r="A265" s="23">
        <f t="shared" si="55"/>
        <v>262</v>
      </c>
      <c r="B265" s="30">
        <f>IF(A265&lt;=Calculator!$B$9,'Growth rate'!B264,0)</f>
        <v>0</v>
      </c>
      <c r="C265" s="30">
        <f t="shared" si="59"/>
        <v>0</v>
      </c>
      <c r="D265" s="31">
        <f t="shared" si="60"/>
        <v>0</v>
      </c>
      <c r="E265" s="31">
        <f t="shared" si="61"/>
        <v>0</v>
      </c>
      <c r="F265" s="31">
        <f t="shared" si="56"/>
        <v>0</v>
      </c>
      <c r="G265" s="24">
        <f t="shared" si="62"/>
        <v>0.5</v>
      </c>
      <c r="H265" s="30">
        <f>VLOOKUP(G265,LAI!$E$132:$F$282,2,FALSE)</f>
        <v>2.6069733117608935</v>
      </c>
      <c r="I265" s="32">
        <f t="shared" si="67"/>
        <v>0</v>
      </c>
      <c r="J265" s="40">
        <f t="shared" si="68"/>
        <v>1</v>
      </c>
      <c r="K265" s="41"/>
      <c r="L265" s="40"/>
      <c r="M265" s="23">
        <v>262</v>
      </c>
      <c r="N265" s="30">
        <f>IF(M265&lt;=Calculator!$F$9,'Growth rate'!J264,0)</f>
        <v>0</v>
      </c>
      <c r="O265" s="30">
        <f t="shared" si="63"/>
        <v>0</v>
      </c>
      <c r="P265" s="31">
        <f t="shared" si="64"/>
        <v>0</v>
      </c>
      <c r="Q265" s="31">
        <f t="shared" si="65"/>
        <v>0</v>
      </c>
      <c r="R265" s="31">
        <f t="shared" si="57"/>
        <v>0</v>
      </c>
      <c r="S265" s="24">
        <f t="shared" si="66"/>
        <v>0.5</v>
      </c>
      <c r="T265" s="30">
        <f>VLOOKUP(S265,LAI!$E$132:$F$282,2,FALSE)</f>
        <v>2.6069733117608935</v>
      </c>
      <c r="U265" s="32">
        <f t="shared" si="58"/>
        <v>0</v>
      </c>
      <c r="V265" s="35"/>
    </row>
    <row r="266" spans="1:22" x14ac:dyDescent="0.35">
      <c r="A266" s="23">
        <f t="shared" si="55"/>
        <v>263</v>
      </c>
      <c r="B266" s="30">
        <f>IF(A266&lt;=Calculator!$B$9,'Growth rate'!B265,0)</f>
        <v>0</v>
      </c>
      <c r="C266" s="30">
        <f t="shared" si="59"/>
        <v>0</v>
      </c>
      <c r="D266" s="31">
        <f t="shared" si="60"/>
        <v>0</v>
      </c>
      <c r="E266" s="31">
        <f t="shared" si="61"/>
        <v>0</v>
      </c>
      <c r="F266" s="31">
        <f t="shared" si="56"/>
        <v>0</v>
      </c>
      <c r="G266" s="24">
        <f t="shared" si="62"/>
        <v>0.5</v>
      </c>
      <c r="H266" s="30">
        <f>VLOOKUP(G266,LAI!$E$132:$F$282,2,FALSE)</f>
        <v>2.6069733117608935</v>
      </c>
      <c r="I266" s="32">
        <f t="shared" si="67"/>
        <v>0</v>
      </c>
      <c r="J266" s="40">
        <f t="shared" si="68"/>
        <v>1</v>
      </c>
      <c r="K266" s="41"/>
      <c r="L266" s="40"/>
      <c r="M266" s="23">
        <v>263</v>
      </c>
      <c r="N266" s="30">
        <f>IF(M266&lt;=Calculator!$F$9,'Growth rate'!J265,0)</f>
        <v>0</v>
      </c>
      <c r="O266" s="30">
        <f t="shared" si="63"/>
        <v>0</v>
      </c>
      <c r="P266" s="31">
        <f t="shared" si="64"/>
        <v>0</v>
      </c>
      <c r="Q266" s="31">
        <f t="shared" si="65"/>
        <v>0</v>
      </c>
      <c r="R266" s="31">
        <f t="shared" si="57"/>
        <v>0</v>
      </c>
      <c r="S266" s="24">
        <f t="shared" si="66"/>
        <v>0.5</v>
      </c>
      <c r="T266" s="30">
        <f>VLOOKUP(S266,LAI!$E$132:$F$282,2,FALSE)</f>
        <v>2.6069733117608935</v>
      </c>
      <c r="U266" s="32">
        <f t="shared" si="58"/>
        <v>0</v>
      </c>
      <c r="V266" s="35"/>
    </row>
    <row r="267" spans="1:22" x14ac:dyDescent="0.35">
      <c r="A267" s="23">
        <f t="shared" si="55"/>
        <v>264</v>
      </c>
      <c r="B267" s="30">
        <f>IF(A267&lt;=Calculator!$B$9,'Growth rate'!B266,0)</f>
        <v>0</v>
      </c>
      <c r="C267" s="30">
        <f t="shared" si="59"/>
        <v>0</v>
      </c>
      <c r="D267" s="31">
        <f t="shared" si="60"/>
        <v>0</v>
      </c>
      <c r="E267" s="31">
        <f t="shared" si="61"/>
        <v>0</v>
      </c>
      <c r="F267" s="31">
        <f t="shared" si="56"/>
        <v>0</v>
      </c>
      <c r="G267" s="24">
        <f t="shared" si="62"/>
        <v>0.5</v>
      </c>
      <c r="H267" s="30">
        <f>VLOOKUP(G267,LAI!$E$132:$F$282,2,FALSE)</f>
        <v>2.6069733117608935</v>
      </c>
      <c r="I267" s="32">
        <f t="shared" si="67"/>
        <v>0</v>
      </c>
      <c r="J267" s="40">
        <f t="shared" si="68"/>
        <v>1</v>
      </c>
      <c r="K267" s="41"/>
      <c r="L267" s="40"/>
      <c r="M267" s="23">
        <v>264</v>
      </c>
      <c r="N267" s="30">
        <f>IF(M267&lt;=Calculator!$F$9,'Growth rate'!J266,0)</f>
        <v>0</v>
      </c>
      <c r="O267" s="30">
        <f t="shared" si="63"/>
        <v>0</v>
      </c>
      <c r="P267" s="31">
        <f t="shared" si="64"/>
        <v>0</v>
      </c>
      <c r="Q267" s="31">
        <f t="shared" si="65"/>
        <v>0</v>
      </c>
      <c r="R267" s="31">
        <f t="shared" si="57"/>
        <v>0</v>
      </c>
      <c r="S267" s="24">
        <f t="shared" si="66"/>
        <v>0.5</v>
      </c>
      <c r="T267" s="30">
        <f>VLOOKUP(S267,LAI!$E$132:$F$282,2,FALSE)</f>
        <v>2.6069733117608935</v>
      </c>
      <c r="U267" s="32">
        <f t="shared" si="58"/>
        <v>0</v>
      </c>
      <c r="V267" s="35"/>
    </row>
    <row r="268" spans="1:22" x14ac:dyDescent="0.35">
      <c r="A268" s="23">
        <f t="shared" si="55"/>
        <v>265</v>
      </c>
      <c r="B268" s="30">
        <f>IF(A268&lt;=Calculator!$B$9,'Growth rate'!B267,0)</f>
        <v>0</v>
      </c>
      <c r="C268" s="30">
        <f t="shared" si="59"/>
        <v>0</v>
      </c>
      <c r="D268" s="31">
        <f t="shared" si="60"/>
        <v>0</v>
      </c>
      <c r="E268" s="31">
        <f t="shared" si="61"/>
        <v>0</v>
      </c>
      <c r="F268" s="31">
        <f t="shared" si="56"/>
        <v>0</v>
      </c>
      <c r="G268" s="24">
        <f t="shared" si="62"/>
        <v>0.5</v>
      </c>
      <c r="H268" s="30">
        <f>VLOOKUP(G268,LAI!$E$132:$F$282,2,FALSE)</f>
        <v>2.6069733117608935</v>
      </c>
      <c r="I268" s="32">
        <f t="shared" si="67"/>
        <v>0</v>
      </c>
      <c r="J268" s="40">
        <f t="shared" si="68"/>
        <v>1</v>
      </c>
      <c r="K268" s="41"/>
      <c r="L268" s="40"/>
      <c r="M268" s="23">
        <v>265</v>
      </c>
      <c r="N268" s="30">
        <f>IF(M268&lt;=Calculator!$F$9,'Growth rate'!J267,0)</f>
        <v>0</v>
      </c>
      <c r="O268" s="30">
        <f t="shared" si="63"/>
        <v>0</v>
      </c>
      <c r="P268" s="31">
        <f t="shared" si="64"/>
        <v>0</v>
      </c>
      <c r="Q268" s="31">
        <f t="shared" si="65"/>
        <v>0</v>
      </c>
      <c r="R268" s="31">
        <f t="shared" si="57"/>
        <v>0</v>
      </c>
      <c r="S268" s="24">
        <f t="shared" si="66"/>
        <v>0.5</v>
      </c>
      <c r="T268" s="30">
        <f>VLOOKUP(S268,LAI!$E$132:$F$282,2,FALSE)</f>
        <v>2.6069733117608935</v>
      </c>
      <c r="U268" s="32">
        <f t="shared" si="58"/>
        <v>0</v>
      </c>
      <c r="V268" s="35"/>
    </row>
    <row r="269" spans="1:22" x14ac:dyDescent="0.35">
      <c r="A269" s="23">
        <f t="shared" si="55"/>
        <v>266</v>
      </c>
      <c r="B269" s="30">
        <f>IF(A269&lt;=Calculator!$B$9,'Growth rate'!B268,0)</f>
        <v>0</v>
      </c>
      <c r="C269" s="30">
        <f t="shared" si="59"/>
        <v>0</v>
      </c>
      <c r="D269" s="31">
        <f t="shared" si="60"/>
        <v>0</v>
      </c>
      <c r="E269" s="31">
        <f t="shared" si="61"/>
        <v>0</v>
      </c>
      <c r="F269" s="31">
        <f t="shared" si="56"/>
        <v>0</v>
      </c>
      <c r="G269" s="24">
        <f t="shared" si="62"/>
        <v>0.5</v>
      </c>
      <c r="H269" s="30">
        <f>VLOOKUP(G269,LAI!$E$132:$F$282,2,FALSE)</f>
        <v>2.6069733117608935</v>
      </c>
      <c r="I269" s="32">
        <f t="shared" si="67"/>
        <v>0</v>
      </c>
      <c r="J269" s="40">
        <f t="shared" si="68"/>
        <v>1</v>
      </c>
      <c r="K269" s="41"/>
      <c r="L269" s="40"/>
      <c r="M269" s="23">
        <v>266</v>
      </c>
      <c r="N269" s="30">
        <f>IF(M269&lt;=Calculator!$F$9,'Growth rate'!J268,0)</f>
        <v>0</v>
      </c>
      <c r="O269" s="30">
        <f t="shared" si="63"/>
        <v>0</v>
      </c>
      <c r="P269" s="31">
        <f t="shared" si="64"/>
        <v>0</v>
      </c>
      <c r="Q269" s="31">
        <f t="shared" si="65"/>
        <v>0</v>
      </c>
      <c r="R269" s="31">
        <f t="shared" si="57"/>
        <v>0</v>
      </c>
      <c r="S269" s="24">
        <f t="shared" si="66"/>
        <v>0.5</v>
      </c>
      <c r="T269" s="30">
        <f>VLOOKUP(S269,LAI!$E$132:$F$282,2,FALSE)</f>
        <v>2.6069733117608935</v>
      </c>
      <c r="U269" s="32">
        <f t="shared" si="58"/>
        <v>0</v>
      </c>
      <c r="V269" s="35"/>
    </row>
    <row r="270" spans="1:22" x14ac:dyDescent="0.35">
      <c r="A270" s="23">
        <f t="shared" si="55"/>
        <v>267</v>
      </c>
      <c r="B270" s="30">
        <f>IF(A270&lt;=Calculator!$B$9,'Growth rate'!B269,0)</f>
        <v>0</v>
      </c>
      <c r="C270" s="30">
        <f t="shared" si="59"/>
        <v>0</v>
      </c>
      <c r="D270" s="31">
        <f t="shared" si="60"/>
        <v>0</v>
      </c>
      <c r="E270" s="31">
        <f t="shared" si="61"/>
        <v>0</v>
      </c>
      <c r="F270" s="31">
        <f t="shared" si="56"/>
        <v>0</v>
      </c>
      <c r="G270" s="24">
        <f t="shared" si="62"/>
        <v>0.5</v>
      </c>
      <c r="H270" s="30">
        <f>VLOOKUP(G270,LAI!$E$132:$F$282,2,FALSE)</f>
        <v>2.6069733117608935</v>
      </c>
      <c r="I270" s="32">
        <f t="shared" si="67"/>
        <v>0</v>
      </c>
      <c r="J270" s="40">
        <f t="shared" si="68"/>
        <v>1</v>
      </c>
      <c r="K270" s="41"/>
      <c r="L270" s="40"/>
      <c r="M270" s="23">
        <v>267</v>
      </c>
      <c r="N270" s="30">
        <f>IF(M270&lt;=Calculator!$F$9,'Growth rate'!J269,0)</f>
        <v>0</v>
      </c>
      <c r="O270" s="30">
        <f t="shared" si="63"/>
        <v>0</v>
      </c>
      <c r="P270" s="31">
        <f t="shared" si="64"/>
        <v>0</v>
      </c>
      <c r="Q270" s="31">
        <f t="shared" si="65"/>
        <v>0</v>
      </c>
      <c r="R270" s="31">
        <f t="shared" si="57"/>
        <v>0</v>
      </c>
      <c r="S270" s="24">
        <f t="shared" si="66"/>
        <v>0.5</v>
      </c>
      <c r="T270" s="30">
        <f>VLOOKUP(S270,LAI!$E$132:$F$282,2,FALSE)</f>
        <v>2.6069733117608935</v>
      </c>
      <c r="U270" s="32">
        <f t="shared" si="58"/>
        <v>0</v>
      </c>
      <c r="V270" s="35"/>
    </row>
    <row r="271" spans="1:22" x14ac:dyDescent="0.35">
      <c r="A271" s="23">
        <f t="shared" si="55"/>
        <v>268</v>
      </c>
      <c r="B271" s="30">
        <f>IF(A271&lt;=Calculator!$B$9,'Growth rate'!B270,0)</f>
        <v>0</v>
      </c>
      <c r="C271" s="30">
        <f t="shared" si="59"/>
        <v>0</v>
      </c>
      <c r="D271" s="31">
        <f t="shared" si="60"/>
        <v>0</v>
      </c>
      <c r="E271" s="31">
        <f t="shared" si="61"/>
        <v>0</v>
      </c>
      <c r="F271" s="31">
        <f t="shared" si="56"/>
        <v>0</v>
      </c>
      <c r="G271" s="24">
        <f t="shared" si="62"/>
        <v>0.5</v>
      </c>
      <c r="H271" s="30">
        <f>VLOOKUP(G271,LAI!$E$132:$F$282,2,FALSE)</f>
        <v>2.6069733117608935</v>
      </c>
      <c r="I271" s="32">
        <f t="shared" si="67"/>
        <v>0</v>
      </c>
      <c r="J271" s="40">
        <f t="shared" si="68"/>
        <v>1</v>
      </c>
      <c r="K271" s="41"/>
      <c r="L271" s="40"/>
      <c r="M271" s="23">
        <v>268</v>
      </c>
      <c r="N271" s="30">
        <f>IF(M271&lt;=Calculator!$F$9,'Growth rate'!J270,0)</f>
        <v>0</v>
      </c>
      <c r="O271" s="30">
        <f t="shared" si="63"/>
        <v>0</v>
      </c>
      <c r="P271" s="31">
        <f t="shared" si="64"/>
        <v>0</v>
      </c>
      <c r="Q271" s="31">
        <f t="shared" si="65"/>
        <v>0</v>
      </c>
      <c r="R271" s="31">
        <f t="shared" si="57"/>
        <v>0</v>
      </c>
      <c r="S271" s="24">
        <f t="shared" si="66"/>
        <v>0.5</v>
      </c>
      <c r="T271" s="30">
        <f>VLOOKUP(S271,LAI!$E$132:$F$282,2,FALSE)</f>
        <v>2.6069733117608935</v>
      </c>
      <c r="U271" s="32">
        <f t="shared" si="58"/>
        <v>0</v>
      </c>
      <c r="V271" s="35"/>
    </row>
    <row r="272" spans="1:22" x14ac:dyDescent="0.35">
      <c r="A272" s="23">
        <f t="shared" si="55"/>
        <v>269</v>
      </c>
      <c r="B272" s="30">
        <f>IF(A272&lt;=Calculator!$B$9,'Growth rate'!B271,0)</f>
        <v>0</v>
      </c>
      <c r="C272" s="30">
        <f t="shared" si="59"/>
        <v>0</v>
      </c>
      <c r="D272" s="31">
        <f t="shared" si="60"/>
        <v>0</v>
      </c>
      <c r="E272" s="31">
        <f t="shared" si="61"/>
        <v>0</v>
      </c>
      <c r="F272" s="31">
        <f t="shared" si="56"/>
        <v>0</v>
      </c>
      <c r="G272" s="24">
        <f t="shared" si="62"/>
        <v>0.5</v>
      </c>
      <c r="H272" s="30">
        <f>VLOOKUP(G272,LAI!$E$132:$F$282,2,FALSE)</f>
        <v>2.6069733117608935</v>
      </c>
      <c r="I272" s="32">
        <f t="shared" si="67"/>
        <v>0</v>
      </c>
      <c r="J272" s="40">
        <f t="shared" si="68"/>
        <v>1</v>
      </c>
      <c r="K272" s="41"/>
      <c r="L272" s="40"/>
      <c r="M272" s="23">
        <v>269</v>
      </c>
      <c r="N272" s="30">
        <f>IF(M272&lt;=Calculator!$F$9,'Growth rate'!J271,0)</f>
        <v>0</v>
      </c>
      <c r="O272" s="30">
        <f t="shared" si="63"/>
        <v>0</v>
      </c>
      <c r="P272" s="31">
        <f t="shared" si="64"/>
        <v>0</v>
      </c>
      <c r="Q272" s="31">
        <f t="shared" si="65"/>
        <v>0</v>
      </c>
      <c r="R272" s="31">
        <f t="shared" si="57"/>
        <v>0</v>
      </c>
      <c r="S272" s="24">
        <f t="shared" si="66"/>
        <v>0.5</v>
      </c>
      <c r="T272" s="30">
        <f>VLOOKUP(S272,LAI!$E$132:$F$282,2,FALSE)</f>
        <v>2.6069733117608935</v>
      </c>
      <c r="U272" s="32">
        <f t="shared" si="58"/>
        <v>0</v>
      </c>
      <c r="V272" s="35"/>
    </row>
    <row r="273" spans="1:22" x14ac:dyDescent="0.35">
      <c r="A273" s="23">
        <f t="shared" si="55"/>
        <v>270</v>
      </c>
      <c r="B273" s="30">
        <f>IF(A273&lt;=Calculator!$B$9,'Growth rate'!B272,0)</f>
        <v>0</v>
      </c>
      <c r="C273" s="30">
        <f t="shared" si="59"/>
        <v>0</v>
      </c>
      <c r="D273" s="31">
        <f t="shared" si="60"/>
        <v>0</v>
      </c>
      <c r="E273" s="31">
        <f t="shared" si="61"/>
        <v>0</v>
      </c>
      <c r="F273" s="31">
        <f t="shared" si="56"/>
        <v>0</v>
      </c>
      <c r="G273" s="24">
        <f t="shared" si="62"/>
        <v>0.5</v>
      </c>
      <c r="H273" s="30">
        <f>VLOOKUP(G273,LAI!$E$132:$F$282,2,FALSE)</f>
        <v>2.6069733117608935</v>
      </c>
      <c r="I273" s="32">
        <f t="shared" si="67"/>
        <v>0</v>
      </c>
      <c r="J273" s="40">
        <f t="shared" si="68"/>
        <v>1</v>
      </c>
      <c r="K273" s="41"/>
      <c r="L273" s="40"/>
      <c r="M273" s="23">
        <v>270</v>
      </c>
      <c r="N273" s="30">
        <f>IF(M273&lt;=Calculator!$F$9,'Growth rate'!J272,0)</f>
        <v>0</v>
      </c>
      <c r="O273" s="30">
        <f t="shared" si="63"/>
        <v>0</v>
      </c>
      <c r="P273" s="31">
        <f t="shared" si="64"/>
        <v>0</v>
      </c>
      <c r="Q273" s="31">
        <f t="shared" si="65"/>
        <v>0</v>
      </c>
      <c r="R273" s="31">
        <f t="shared" si="57"/>
        <v>0</v>
      </c>
      <c r="S273" s="24">
        <f t="shared" si="66"/>
        <v>0.5</v>
      </c>
      <c r="T273" s="30">
        <f>VLOOKUP(S273,LAI!$E$132:$F$282,2,FALSE)</f>
        <v>2.6069733117608935</v>
      </c>
      <c r="U273" s="32">
        <f t="shared" si="58"/>
        <v>0</v>
      </c>
      <c r="V273" s="35"/>
    </row>
    <row r="274" spans="1:22" x14ac:dyDescent="0.35">
      <c r="A274" s="23">
        <f t="shared" si="55"/>
        <v>271</v>
      </c>
      <c r="B274" s="30">
        <f>IF(A274&lt;=Calculator!$B$9,'Growth rate'!B273,0)</f>
        <v>0</v>
      </c>
      <c r="C274" s="30">
        <f t="shared" si="59"/>
        <v>0</v>
      </c>
      <c r="D274" s="31">
        <f t="shared" si="60"/>
        <v>0</v>
      </c>
      <c r="E274" s="31">
        <f t="shared" si="61"/>
        <v>0</v>
      </c>
      <c r="F274" s="31">
        <f t="shared" si="56"/>
        <v>0</v>
      </c>
      <c r="G274" s="24">
        <f t="shared" si="62"/>
        <v>0.5</v>
      </c>
      <c r="H274" s="30">
        <f>VLOOKUP(G274,LAI!$E$132:$F$282,2,FALSE)</f>
        <v>2.6069733117608935</v>
      </c>
      <c r="I274" s="32">
        <f t="shared" si="67"/>
        <v>0</v>
      </c>
      <c r="J274" s="40">
        <f t="shared" si="68"/>
        <v>1</v>
      </c>
      <c r="K274" s="41"/>
      <c r="L274" s="40"/>
      <c r="M274" s="23">
        <v>271</v>
      </c>
      <c r="N274" s="30">
        <f>IF(M274&lt;=Calculator!$F$9,'Growth rate'!J273,0)</f>
        <v>0</v>
      </c>
      <c r="O274" s="30">
        <f t="shared" si="63"/>
        <v>0</v>
      </c>
      <c r="P274" s="31">
        <f t="shared" si="64"/>
        <v>0</v>
      </c>
      <c r="Q274" s="31">
        <f t="shared" si="65"/>
        <v>0</v>
      </c>
      <c r="R274" s="31">
        <f t="shared" si="57"/>
        <v>0</v>
      </c>
      <c r="S274" s="24">
        <f t="shared" si="66"/>
        <v>0.5</v>
      </c>
      <c r="T274" s="30">
        <f>VLOOKUP(S274,LAI!$E$132:$F$282,2,FALSE)</f>
        <v>2.6069733117608935</v>
      </c>
      <c r="U274" s="32">
        <f t="shared" si="58"/>
        <v>0</v>
      </c>
      <c r="V274" s="35"/>
    </row>
    <row r="275" spans="1:22" x14ac:dyDescent="0.35">
      <c r="A275" s="23">
        <f t="shared" si="55"/>
        <v>272</v>
      </c>
      <c r="B275" s="30">
        <f>IF(A275&lt;=Calculator!$B$9,'Growth rate'!B274,0)</f>
        <v>0</v>
      </c>
      <c r="C275" s="30">
        <f t="shared" si="59"/>
        <v>0</v>
      </c>
      <c r="D275" s="31">
        <f t="shared" si="60"/>
        <v>0</v>
      </c>
      <c r="E275" s="31">
        <f t="shared" si="61"/>
        <v>0</v>
      </c>
      <c r="F275" s="31">
        <f t="shared" si="56"/>
        <v>0</v>
      </c>
      <c r="G275" s="24">
        <f t="shared" si="62"/>
        <v>0.5</v>
      </c>
      <c r="H275" s="30">
        <f>VLOOKUP(G275,LAI!$E$132:$F$282,2,FALSE)</f>
        <v>2.6069733117608935</v>
      </c>
      <c r="I275" s="32">
        <f t="shared" si="67"/>
        <v>0</v>
      </c>
      <c r="J275" s="40">
        <f t="shared" si="68"/>
        <v>1</v>
      </c>
      <c r="K275" s="41"/>
      <c r="L275" s="40"/>
      <c r="M275" s="23">
        <v>272</v>
      </c>
      <c r="N275" s="30">
        <f>IF(M275&lt;=Calculator!$F$9,'Growth rate'!J274,0)</f>
        <v>0</v>
      </c>
      <c r="O275" s="30">
        <f t="shared" si="63"/>
        <v>0</v>
      </c>
      <c r="P275" s="31">
        <f t="shared" si="64"/>
        <v>0</v>
      </c>
      <c r="Q275" s="31">
        <f t="shared" si="65"/>
        <v>0</v>
      </c>
      <c r="R275" s="31">
        <f t="shared" si="57"/>
        <v>0</v>
      </c>
      <c r="S275" s="24">
        <f t="shared" si="66"/>
        <v>0.5</v>
      </c>
      <c r="T275" s="30">
        <f>VLOOKUP(S275,LAI!$E$132:$F$282,2,FALSE)</f>
        <v>2.6069733117608935</v>
      </c>
      <c r="U275" s="32">
        <f t="shared" si="58"/>
        <v>0</v>
      </c>
      <c r="V275" s="35"/>
    </row>
    <row r="276" spans="1:22" x14ac:dyDescent="0.35">
      <c r="A276" s="23">
        <f t="shared" si="55"/>
        <v>273</v>
      </c>
      <c r="B276" s="30">
        <f>IF(A276&lt;=Calculator!$B$9,'Growth rate'!B275,0)</f>
        <v>0</v>
      </c>
      <c r="C276" s="30">
        <f t="shared" si="59"/>
        <v>0</v>
      </c>
      <c r="D276" s="31">
        <f t="shared" si="60"/>
        <v>0</v>
      </c>
      <c r="E276" s="31">
        <f t="shared" si="61"/>
        <v>0</v>
      </c>
      <c r="F276" s="31">
        <f t="shared" si="56"/>
        <v>0</v>
      </c>
      <c r="G276" s="24">
        <f t="shared" si="62"/>
        <v>0.5</v>
      </c>
      <c r="H276" s="30">
        <f>VLOOKUP(G276,LAI!$E$132:$F$282,2,FALSE)</f>
        <v>2.6069733117608935</v>
      </c>
      <c r="I276" s="32">
        <f t="shared" si="67"/>
        <v>0</v>
      </c>
      <c r="J276" s="40">
        <f t="shared" si="68"/>
        <v>1</v>
      </c>
      <c r="K276" s="41"/>
      <c r="L276" s="40"/>
      <c r="M276" s="23">
        <v>273</v>
      </c>
      <c r="N276" s="30">
        <f>IF(M276&lt;=Calculator!$F$9,'Growth rate'!J275,0)</f>
        <v>0</v>
      </c>
      <c r="O276" s="30">
        <f t="shared" si="63"/>
        <v>0</v>
      </c>
      <c r="P276" s="31">
        <f t="shared" si="64"/>
        <v>0</v>
      </c>
      <c r="Q276" s="31">
        <f t="shared" si="65"/>
        <v>0</v>
      </c>
      <c r="R276" s="31">
        <f t="shared" si="57"/>
        <v>0</v>
      </c>
      <c r="S276" s="24">
        <f t="shared" si="66"/>
        <v>0.5</v>
      </c>
      <c r="T276" s="30">
        <f>VLOOKUP(S276,LAI!$E$132:$F$282,2,FALSE)</f>
        <v>2.6069733117608935</v>
      </c>
      <c r="U276" s="32">
        <f t="shared" si="58"/>
        <v>0</v>
      </c>
      <c r="V276" s="35"/>
    </row>
    <row r="277" spans="1:22" x14ac:dyDescent="0.35">
      <c r="A277" s="23">
        <f t="shared" si="55"/>
        <v>274</v>
      </c>
      <c r="B277" s="30">
        <f>IF(A277&lt;=Calculator!$B$9,'Growth rate'!B276,0)</f>
        <v>0</v>
      </c>
      <c r="C277" s="30">
        <f t="shared" si="59"/>
        <v>0</v>
      </c>
      <c r="D277" s="31">
        <f t="shared" si="60"/>
        <v>0</v>
      </c>
      <c r="E277" s="31">
        <f t="shared" si="61"/>
        <v>0</v>
      </c>
      <c r="F277" s="31">
        <f t="shared" si="56"/>
        <v>0</v>
      </c>
      <c r="G277" s="24">
        <f t="shared" si="62"/>
        <v>0.5</v>
      </c>
      <c r="H277" s="30">
        <f>VLOOKUP(G277,LAI!$E$132:$F$282,2,FALSE)</f>
        <v>2.6069733117608935</v>
      </c>
      <c r="I277" s="32">
        <f t="shared" si="67"/>
        <v>0</v>
      </c>
      <c r="J277" s="40">
        <f t="shared" si="68"/>
        <v>1</v>
      </c>
      <c r="K277" s="41"/>
      <c r="L277" s="40"/>
      <c r="M277" s="23">
        <v>274</v>
      </c>
      <c r="N277" s="30">
        <f>IF(M277&lt;=Calculator!$F$9,'Growth rate'!J276,0)</f>
        <v>0</v>
      </c>
      <c r="O277" s="30">
        <f t="shared" si="63"/>
        <v>0</v>
      </c>
      <c r="P277" s="31">
        <f t="shared" si="64"/>
        <v>0</v>
      </c>
      <c r="Q277" s="31">
        <f t="shared" si="65"/>
        <v>0</v>
      </c>
      <c r="R277" s="31">
        <f t="shared" si="57"/>
        <v>0</v>
      </c>
      <c r="S277" s="24">
        <f t="shared" si="66"/>
        <v>0.5</v>
      </c>
      <c r="T277" s="30">
        <f>VLOOKUP(S277,LAI!$E$132:$F$282,2,FALSE)</f>
        <v>2.6069733117608935</v>
      </c>
      <c r="U277" s="32">
        <f t="shared" si="58"/>
        <v>0</v>
      </c>
      <c r="V277" s="35"/>
    </row>
    <row r="278" spans="1:22" x14ac:dyDescent="0.35">
      <c r="A278" s="23">
        <f t="shared" si="55"/>
        <v>275</v>
      </c>
      <c r="B278" s="30">
        <f>IF(A278&lt;=Calculator!$B$9,'Growth rate'!B277,0)</f>
        <v>0</v>
      </c>
      <c r="C278" s="30">
        <f t="shared" si="59"/>
        <v>0</v>
      </c>
      <c r="D278" s="31">
        <f t="shared" si="60"/>
        <v>0</v>
      </c>
      <c r="E278" s="31">
        <f t="shared" si="61"/>
        <v>0</v>
      </c>
      <c r="F278" s="31">
        <f t="shared" si="56"/>
        <v>0</v>
      </c>
      <c r="G278" s="24">
        <f t="shared" si="62"/>
        <v>0.5</v>
      </c>
      <c r="H278" s="30">
        <f>VLOOKUP(G278,LAI!$E$132:$F$282,2,FALSE)</f>
        <v>2.6069733117608935</v>
      </c>
      <c r="I278" s="32">
        <f t="shared" si="67"/>
        <v>0</v>
      </c>
      <c r="J278" s="40">
        <f t="shared" si="68"/>
        <v>1</v>
      </c>
      <c r="K278" s="41"/>
      <c r="L278" s="40"/>
      <c r="M278" s="23">
        <v>275</v>
      </c>
      <c r="N278" s="30">
        <f>IF(M278&lt;=Calculator!$F$9,'Growth rate'!J277,0)</f>
        <v>0</v>
      </c>
      <c r="O278" s="30">
        <f t="shared" si="63"/>
        <v>0</v>
      </c>
      <c r="P278" s="31">
        <f t="shared" si="64"/>
        <v>0</v>
      </c>
      <c r="Q278" s="31">
        <f t="shared" si="65"/>
        <v>0</v>
      </c>
      <c r="R278" s="31">
        <f t="shared" si="57"/>
        <v>0</v>
      </c>
      <c r="S278" s="24">
        <f t="shared" si="66"/>
        <v>0.5</v>
      </c>
      <c r="T278" s="30">
        <f>VLOOKUP(S278,LAI!$E$132:$F$282,2,FALSE)</f>
        <v>2.6069733117608935</v>
      </c>
      <c r="U278" s="32">
        <f t="shared" si="58"/>
        <v>0</v>
      </c>
      <c r="V278" s="35"/>
    </row>
    <row r="279" spans="1:22" x14ac:dyDescent="0.35">
      <c r="A279" s="23">
        <f t="shared" si="55"/>
        <v>276</v>
      </c>
      <c r="B279" s="30">
        <f>IF(A279&lt;=Calculator!$B$9,'Growth rate'!B278,0)</f>
        <v>0</v>
      </c>
      <c r="C279" s="30">
        <f t="shared" si="59"/>
        <v>0</v>
      </c>
      <c r="D279" s="31">
        <f t="shared" si="60"/>
        <v>0</v>
      </c>
      <c r="E279" s="31">
        <f t="shared" si="61"/>
        <v>0</v>
      </c>
      <c r="F279" s="31">
        <f t="shared" si="56"/>
        <v>0</v>
      </c>
      <c r="G279" s="24">
        <f t="shared" si="62"/>
        <v>0.5</v>
      </c>
      <c r="H279" s="30">
        <f>VLOOKUP(G279,LAI!$E$132:$F$282,2,FALSE)</f>
        <v>2.6069733117608935</v>
      </c>
      <c r="I279" s="32">
        <f t="shared" si="67"/>
        <v>0</v>
      </c>
      <c r="J279" s="40">
        <f t="shared" si="68"/>
        <v>1</v>
      </c>
      <c r="K279" s="41"/>
      <c r="L279" s="40"/>
      <c r="M279" s="23">
        <v>276</v>
      </c>
      <c r="N279" s="30">
        <f>IF(M279&lt;=Calculator!$F$9,'Growth rate'!J278,0)</f>
        <v>0</v>
      </c>
      <c r="O279" s="30">
        <f t="shared" si="63"/>
        <v>0</v>
      </c>
      <c r="P279" s="31">
        <f t="shared" si="64"/>
        <v>0</v>
      </c>
      <c r="Q279" s="31">
        <f t="shared" si="65"/>
        <v>0</v>
      </c>
      <c r="R279" s="31">
        <f t="shared" si="57"/>
        <v>0</v>
      </c>
      <c r="S279" s="24">
        <f t="shared" si="66"/>
        <v>0.5</v>
      </c>
      <c r="T279" s="30">
        <f>VLOOKUP(S279,LAI!$E$132:$F$282,2,FALSE)</f>
        <v>2.6069733117608935</v>
      </c>
      <c r="U279" s="32">
        <f t="shared" si="58"/>
        <v>0</v>
      </c>
      <c r="V279" s="35"/>
    </row>
    <row r="280" spans="1:22" x14ac:dyDescent="0.35">
      <c r="A280" s="23">
        <f t="shared" si="55"/>
        <v>277</v>
      </c>
      <c r="B280" s="30">
        <f>IF(A280&lt;=Calculator!$B$9,'Growth rate'!B279,0)</f>
        <v>0</v>
      </c>
      <c r="C280" s="30">
        <f t="shared" si="59"/>
        <v>0</v>
      </c>
      <c r="D280" s="31">
        <f t="shared" si="60"/>
        <v>0</v>
      </c>
      <c r="E280" s="31">
        <f t="shared" si="61"/>
        <v>0</v>
      </c>
      <c r="F280" s="31">
        <f t="shared" si="56"/>
        <v>0</v>
      </c>
      <c r="G280" s="24">
        <f t="shared" si="62"/>
        <v>0.5</v>
      </c>
      <c r="H280" s="30">
        <f>VLOOKUP(G280,LAI!$E$132:$F$282,2,FALSE)</f>
        <v>2.6069733117608935</v>
      </c>
      <c r="I280" s="32">
        <f t="shared" si="67"/>
        <v>0</v>
      </c>
      <c r="J280" s="40">
        <f t="shared" si="68"/>
        <v>1</v>
      </c>
      <c r="K280" s="41"/>
      <c r="L280" s="40"/>
      <c r="M280" s="23">
        <v>277</v>
      </c>
      <c r="N280" s="30">
        <f>IF(M280&lt;=Calculator!$F$9,'Growth rate'!J279,0)</f>
        <v>0</v>
      </c>
      <c r="O280" s="30">
        <f t="shared" si="63"/>
        <v>0</v>
      </c>
      <c r="P280" s="31">
        <f t="shared" si="64"/>
        <v>0</v>
      </c>
      <c r="Q280" s="31">
        <f t="shared" si="65"/>
        <v>0</v>
      </c>
      <c r="R280" s="31">
        <f t="shared" si="57"/>
        <v>0</v>
      </c>
      <c r="S280" s="24">
        <f t="shared" si="66"/>
        <v>0.5</v>
      </c>
      <c r="T280" s="30">
        <f>VLOOKUP(S280,LAI!$E$132:$F$282,2,FALSE)</f>
        <v>2.6069733117608935</v>
      </c>
      <c r="U280" s="32">
        <f t="shared" si="58"/>
        <v>0</v>
      </c>
      <c r="V280" s="35"/>
    </row>
    <row r="281" spans="1:22" x14ac:dyDescent="0.35">
      <c r="A281" s="23">
        <f t="shared" si="55"/>
        <v>278</v>
      </c>
      <c r="B281" s="30">
        <f>IF(A281&lt;=Calculator!$B$9,'Growth rate'!B280,0)</f>
        <v>0</v>
      </c>
      <c r="C281" s="30">
        <f t="shared" si="59"/>
        <v>0</v>
      </c>
      <c r="D281" s="31">
        <f t="shared" si="60"/>
        <v>0</v>
      </c>
      <c r="E281" s="31">
        <f t="shared" si="61"/>
        <v>0</v>
      </c>
      <c r="F281" s="31">
        <f t="shared" si="56"/>
        <v>0</v>
      </c>
      <c r="G281" s="24">
        <f t="shared" si="62"/>
        <v>0.5</v>
      </c>
      <c r="H281" s="30">
        <f>VLOOKUP(G281,LAI!$E$132:$F$282,2,FALSE)</f>
        <v>2.6069733117608935</v>
      </c>
      <c r="I281" s="32">
        <f t="shared" si="67"/>
        <v>0</v>
      </c>
      <c r="J281" s="40">
        <f t="shared" si="68"/>
        <v>1</v>
      </c>
      <c r="K281" s="41"/>
      <c r="L281" s="40"/>
      <c r="M281" s="23">
        <v>278</v>
      </c>
      <c r="N281" s="30">
        <f>IF(M281&lt;=Calculator!$F$9,'Growth rate'!J280,0)</f>
        <v>0</v>
      </c>
      <c r="O281" s="30">
        <f t="shared" si="63"/>
        <v>0</v>
      </c>
      <c r="P281" s="31">
        <f t="shared" si="64"/>
        <v>0</v>
      </c>
      <c r="Q281" s="31">
        <f t="shared" si="65"/>
        <v>0</v>
      </c>
      <c r="R281" s="31">
        <f t="shared" si="57"/>
        <v>0</v>
      </c>
      <c r="S281" s="24">
        <f t="shared" si="66"/>
        <v>0.5</v>
      </c>
      <c r="T281" s="30">
        <f>VLOOKUP(S281,LAI!$E$132:$F$282,2,FALSE)</f>
        <v>2.6069733117608935</v>
      </c>
      <c r="U281" s="32">
        <f t="shared" si="58"/>
        <v>0</v>
      </c>
      <c r="V281" s="35"/>
    </row>
    <row r="282" spans="1:22" x14ac:dyDescent="0.35">
      <c r="A282" s="23">
        <f t="shared" si="55"/>
        <v>279</v>
      </c>
      <c r="B282" s="30">
        <f>IF(A282&lt;=Calculator!$B$9,'Growth rate'!B281,0)</f>
        <v>0</v>
      </c>
      <c r="C282" s="30">
        <f t="shared" si="59"/>
        <v>0</v>
      </c>
      <c r="D282" s="31">
        <f t="shared" si="60"/>
        <v>0</v>
      </c>
      <c r="E282" s="31">
        <f t="shared" si="61"/>
        <v>0</v>
      </c>
      <c r="F282" s="31">
        <f t="shared" si="56"/>
        <v>0</v>
      </c>
      <c r="G282" s="24">
        <f t="shared" si="62"/>
        <v>0.5</v>
      </c>
      <c r="H282" s="30">
        <f>VLOOKUP(G282,LAI!$E$132:$F$282,2,FALSE)</f>
        <v>2.6069733117608935</v>
      </c>
      <c r="I282" s="32">
        <f t="shared" si="67"/>
        <v>0</v>
      </c>
      <c r="J282" s="40">
        <f t="shared" si="68"/>
        <v>1</v>
      </c>
      <c r="K282" s="41"/>
      <c r="L282" s="40"/>
      <c r="M282" s="23">
        <v>279</v>
      </c>
      <c r="N282" s="30">
        <f>IF(M282&lt;=Calculator!$F$9,'Growth rate'!J281,0)</f>
        <v>0</v>
      </c>
      <c r="O282" s="30">
        <f t="shared" si="63"/>
        <v>0</v>
      </c>
      <c r="P282" s="31">
        <f t="shared" si="64"/>
        <v>0</v>
      </c>
      <c r="Q282" s="31">
        <f t="shared" si="65"/>
        <v>0</v>
      </c>
      <c r="R282" s="31">
        <f t="shared" si="57"/>
        <v>0</v>
      </c>
      <c r="S282" s="24">
        <f t="shared" si="66"/>
        <v>0.5</v>
      </c>
      <c r="T282" s="30">
        <f>VLOOKUP(S282,LAI!$E$132:$F$282,2,FALSE)</f>
        <v>2.6069733117608935</v>
      </c>
      <c r="U282" s="32">
        <f t="shared" si="58"/>
        <v>0</v>
      </c>
      <c r="V282" s="35"/>
    </row>
    <row r="283" spans="1:22" x14ac:dyDescent="0.35">
      <c r="A283" s="23">
        <f t="shared" si="55"/>
        <v>280</v>
      </c>
      <c r="B283" s="30">
        <f>IF(A283&lt;=Calculator!$B$9,'Growth rate'!B282,0)</f>
        <v>0</v>
      </c>
      <c r="C283" s="30">
        <f t="shared" si="59"/>
        <v>0</v>
      </c>
      <c r="D283" s="31">
        <f t="shared" si="60"/>
        <v>0</v>
      </c>
      <c r="E283" s="31">
        <f t="shared" si="61"/>
        <v>0</v>
      </c>
      <c r="F283" s="31">
        <f t="shared" si="56"/>
        <v>0</v>
      </c>
      <c r="G283" s="24">
        <f t="shared" si="62"/>
        <v>0.5</v>
      </c>
      <c r="H283" s="30">
        <f>VLOOKUP(G283,LAI!$E$132:$F$282,2,FALSE)</f>
        <v>2.6069733117608935</v>
      </c>
      <c r="I283" s="32">
        <f t="shared" si="67"/>
        <v>0</v>
      </c>
      <c r="J283" s="40">
        <f t="shared" si="68"/>
        <v>1</v>
      </c>
      <c r="K283" s="41"/>
      <c r="L283" s="40"/>
      <c r="M283" s="23">
        <v>280</v>
      </c>
      <c r="N283" s="30">
        <f>IF(M283&lt;=Calculator!$F$9,'Growth rate'!J282,0)</f>
        <v>0</v>
      </c>
      <c r="O283" s="30">
        <f t="shared" si="63"/>
        <v>0</v>
      </c>
      <c r="P283" s="31">
        <f t="shared" si="64"/>
        <v>0</v>
      </c>
      <c r="Q283" s="31">
        <f t="shared" si="65"/>
        <v>0</v>
      </c>
      <c r="R283" s="31">
        <f t="shared" si="57"/>
        <v>0</v>
      </c>
      <c r="S283" s="24">
        <f t="shared" si="66"/>
        <v>0.5</v>
      </c>
      <c r="T283" s="30">
        <f>VLOOKUP(S283,LAI!$E$132:$F$282,2,FALSE)</f>
        <v>2.6069733117608935</v>
      </c>
      <c r="U283" s="32">
        <f t="shared" si="58"/>
        <v>0</v>
      </c>
      <c r="V283" s="35"/>
    </row>
    <row r="284" spans="1:22" x14ac:dyDescent="0.35">
      <c r="A284" s="23">
        <f t="shared" si="55"/>
        <v>281</v>
      </c>
      <c r="B284" s="30">
        <f>IF(A284&lt;=Calculator!$B$9,'Growth rate'!B283,0)</f>
        <v>0</v>
      </c>
      <c r="C284" s="30">
        <f t="shared" si="59"/>
        <v>0</v>
      </c>
      <c r="D284" s="31">
        <f t="shared" si="60"/>
        <v>0</v>
      </c>
      <c r="E284" s="31">
        <f t="shared" si="61"/>
        <v>0</v>
      </c>
      <c r="F284" s="31">
        <f t="shared" si="56"/>
        <v>0</v>
      </c>
      <c r="G284" s="24">
        <f t="shared" si="62"/>
        <v>0.5</v>
      </c>
      <c r="H284" s="30">
        <f>VLOOKUP(G284,LAI!$E$132:$F$282,2,FALSE)</f>
        <v>2.6069733117608935</v>
      </c>
      <c r="I284" s="32">
        <f t="shared" si="67"/>
        <v>0</v>
      </c>
      <c r="J284" s="40">
        <f t="shared" si="68"/>
        <v>1</v>
      </c>
      <c r="K284" s="41"/>
      <c r="L284" s="40"/>
      <c r="M284" s="23">
        <v>281</v>
      </c>
      <c r="N284" s="30">
        <f>IF(M284&lt;=Calculator!$F$9,'Growth rate'!J283,0)</f>
        <v>0</v>
      </c>
      <c r="O284" s="30">
        <f t="shared" si="63"/>
        <v>0</v>
      </c>
      <c r="P284" s="31">
        <f t="shared" si="64"/>
        <v>0</v>
      </c>
      <c r="Q284" s="31">
        <f t="shared" si="65"/>
        <v>0</v>
      </c>
      <c r="R284" s="31">
        <f t="shared" si="57"/>
        <v>0</v>
      </c>
      <c r="S284" s="24">
        <f t="shared" si="66"/>
        <v>0.5</v>
      </c>
      <c r="T284" s="30">
        <f>VLOOKUP(S284,LAI!$E$132:$F$282,2,FALSE)</f>
        <v>2.6069733117608935</v>
      </c>
      <c r="U284" s="32">
        <f t="shared" si="58"/>
        <v>0</v>
      </c>
      <c r="V284" s="35"/>
    </row>
    <row r="285" spans="1:22" x14ac:dyDescent="0.35">
      <c r="A285" s="23">
        <f t="shared" si="55"/>
        <v>282</v>
      </c>
      <c r="B285" s="30">
        <f>IF(A285&lt;=Calculator!$B$9,'Growth rate'!B284,0)</f>
        <v>0</v>
      </c>
      <c r="C285" s="30">
        <f t="shared" si="59"/>
        <v>0</v>
      </c>
      <c r="D285" s="31">
        <f t="shared" si="60"/>
        <v>0</v>
      </c>
      <c r="E285" s="31">
        <f t="shared" si="61"/>
        <v>0</v>
      </c>
      <c r="F285" s="31">
        <f t="shared" si="56"/>
        <v>0</v>
      </c>
      <c r="G285" s="24">
        <f t="shared" si="62"/>
        <v>0.5</v>
      </c>
      <c r="H285" s="30">
        <f>VLOOKUP(G285,LAI!$E$132:$F$282,2,FALSE)</f>
        <v>2.6069733117608935</v>
      </c>
      <c r="I285" s="32">
        <f t="shared" si="67"/>
        <v>0</v>
      </c>
      <c r="J285" s="40">
        <f t="shared" si="68"/>
        <v>1</v>
      </c>
      <c r="K285" s="41"/>
      <c r="L285" s="40"/>
      <c r="M285" s="23">
        <v>282</v>
      </c>
      <c r="N285" s="30">
        <f>IF(M285&lt;=Calculator!$F$9,'Growth rate'!J284,0)</f>
        <v>0</v>
      </c>
      <c r="O285" s="30">
        <f t="shared" si="63"/>
        <v>0</v>
      </c>
      <c r="P285" s="31">
        <f t="shared" si="64"/>
        <v>0</v>
      </c>
      <c r="Q285" s="31">
        <f t="shared" si="65"/>
        <v>0</v>
      </c>
      <c r="R285" s="31">
        <f t="shared" si="57"/>
        <v>0</v>
      </c>
      <c r="S285" s="24">
        <f t="shared" si="66"/>
        <v>0.5</v>
      </c>
      <c r="T285" s="30">
        <f>VLOOKUP(S285,LAI!$E$132:$F$282,2,FALSE)</f>
        <v>2.6069733117608935</v>
      </c>
      <c r="U285" s="32">
        <f t="shared" si="58"/>
        <v>0</v>
      </c>
      <c r="V285" s="35"/>
    </row>
    <row r="286" spans="1:22" x14ac:dyDescent="0.35">
      <c r="A286" s="23">
        <f t="shared" si="55"/>
        <v>283</v>
      </c>
      <c r="B286" s="30">
        <f>IF(A286&lt;=Calculator!$B$9,'Growth rate'!B285,0)</f>
        <v>0</v>
      </c>
      <c r="C286" s="30">
        <f t="shared" si="59"/>
        <v>0</v>
      </c>
      <c r="D286" s="31">
        <f t="shared" si="60"/>
        <v>0</v>
      </c>
      <c r="E286" s="31">
        <f t="shared" si="61"/>
        <v>0</v>
      </c>
      <c r="F286" s="31">
        <f t="shared" si="56"/>
        <v>0</v>
      </c>
      <c r="G286" s="24">
        <f t="shared" si="62"/>
        <v>0.5</v>
      </c>
      <c r="H286" s="30">
        <f>VLOOKUP(G286,LAI!$E$132:$F$282,2,FALSE)</f>
        <v>2.6069733117608935</v>
      </c>
      <c r="I286" s="32">
        <f t="shared" si="67"/>
        <v>0</v>
      </c>
      <c r="J286" s="40">
        <f t="shared" si="68"/>
        <v>1</v>
      </c>
      <c r="K286" s="41"/>
      <c r="L286" s="40"/>
      <c r="M286" s="23">
        <v>283</v>
      </c>
      <c r="N286" s="30">
        <f>IF(M286&lt;=Calculator!$F$9,'Growth rate'!J285,0)</f>
        <v>0</v>
      </c>
      <c r="O286" s="30">
        <f t="shared" si="63"/>
        <v>0</v>
      </c>
      <c r="P286" s="31">
        <f t="shared" si="64"/>
        <v>0</v>
      </c>
      <c r="Q286" s="31">
        <f t="shared" si="65"/>
        <v>0</v>
      </c>
      <c r="R286" s="31">
        <f t="shared" si="57"/>
        <v>0</v>
      </c>
      <c r="S286" s="24">
        <f t="shared" si="66"/>
        <v>0.5</v>
      </c>
      <c r="T286" s="30">
        <f>VLOOKUP(S286,LAI!$E$132:$F$282,2,FALSE)</f>
        <v>2.6069733117608935</v>
      </c>
      <c r="U286" s="32">
        <f t="shared" si="58"/>
        <v>0</v>
      </c>
      <c r="V286" s="35"/>
    </row>
    <row r="287" spans="1:22" x14ac:dyDescent="0.35">
      <c r="A287" s="23">
        <f t="shared" si="55"/>
        <v>284</v>
      </c>
      <c r="B287" s="30">
        <f>IF(A287&lt;=Calculator!$B$9,'Growth rate'!B286,0)</f>
        <v>0</v>
      </c>
      <c r="C287" s="30">
        <f t="shared" si="59"/>
        <v>0</v>
      </c>
      <c r="D287" s="31">
        <f t="shared" si="60"/>
        <v>0</v>
      </c>
      <c r="E287" s="31">
        <f t="shared" si="61"/>
        <v>0</v>
      </c>
      <c r="F287" s="31">
        <f t="shared" si="56"/>
        <v>0</v>
      </c>
      <c r="G287" s="24">
        <f t="shared" si="62"/>
        <v>0.5</v>
      </c>
      <c r="H287" s="30">
        <f>VLOOKUP(G287,LAI!$E$132:$F$282,2,FALSE)</f>
        <v>2.6069733117608935</v>
      </c>
      <c r="I287" s="32">
        <f t="shared" si="67"/>
        <v>0</v>
      </c>
      <c r="J287" s="40">
        <f t="shared" si="68"/>
        <v>1</v>
      </c>
      <c r="K287" s="41"/>
      <c r="L287" s="40"/>
      <c r="M287" s="23">
        <v>284</v>
      </c>
      <c r="N287" s="30">
        <f>IF(M287&lt;=Calculator!$F$9,'Growth rate'!J286,0)</f>
        <v>0</v>
      </c>
      <c r="O287" s="30">
        <f t="shared" si="63"/>
        <v>0</v>
      </c>
      <c r="P287" s="31">
        <f t="shared" si="64"/>
        <v>0</v>
      </c>
      <c r="Q287" s="31">
        <f t="shared" si="65"/>
        <v>0</v>
      </c>
      <c r="R287" s="31">
        <f t="shared" si="57"/>
        <v>0</v>
      </c>
      <c r="S287" s="24">
        <f t="shared" si="66"/>
        <v>0.5</v>
      </c>
      <c r="T287" s="30">
        <f>VLOOKUP(S287,LAI!$E$132:$F$282,2,FALSE)</f>
        <v>2.6069733117608935</v>
      </c>
      <c r="U287" s="32">
        <f t="shared" si="58"/>
        <v>0</v>
      </c>
      <c r="V287" s="35"/>
    </row>
    <row r="288" spans="1:22" x14ac:dyDescent="0.35">
      <c r="A288" s="23">
        <f t="shared" si="55"/>
        <v>285</v>
      </c>
      <c r="B288" s="30">
        <f>IF(A288&lt;=Calculator!$B$9,'Growth rate'!B287,0)</f>
        <v>0</v>
      </c>
      <c r="C288" s="30">
        <f t="shared" si="59"/>
        <v>0</v>
      </c>
      <c r="D288" s="31">
        <f t="shared" si="60"/>
        <v>0</v>
      </c>
      <c r="E288" s="31">
        <f t="shared" si="61"/>
        <v>0</v>
      </c>
      <c r="F288" s="31">
        <f t="shared" si="56"/>
        <v>0</v>
      </c>
      <c r="G288" s="24">
        <f t="shared" si="62"/>
        <v>0.5</v>
      </c>
      <c r="H288" s="30">
        <f>VLOOKUP(G288,LAI!$E$132:$F$282,2,FALSE)</f>
        <v>2.6069733117608935</v>
      </c>
      <c r="I288" s="32">
        <f t="shared" si="67"/>
        <v>0</v>
      </c>
      <c r="J288" s="40">
        <f t="shared" si="68"/>
        <v>1</v>
      </c>
      <c r="K288" s="41"/>
      <c r="L288" s="40"/>
      <c r="M288" s="23">
        <v>285</v>
      </c>
      <c r="N288" s="30">
        <f>IF(M288&lt;=Calculator!$F$9,'Growth rate'!J287,0)</f>
        <v>0</v>
      </c>
      <c r="O288" s="30">
        <f t="shared" si="63"/>
        <v>0</v>
      </c>
      <c r="P288" s="31">
        <f t="shared" si="64"/>
        <v>0</v>
      </c>
      <c r="Q288" s="31">
        <f t="shared" si="65"/>
        <v>0</v>
      </c>
      <c r="R288" s="31">
        <f t="shared" si="57"/>
        <v>0</v>
      </c>
      <c r="S288" s="24">
        <f t="shared" si="66"/>
        <v>0.5</v>
      </c>
      <c r="T288" s="30">
        <f>VLOOKUP(S288,LAI!$E$132:$F$282,2,FALSE)</f>
        <v>2.6069733117608935</v>
      </c>
      <c r="U288" s="32">
        <f t="shared" si="58"/>
        <v>0</v>
      </c>
      <c r="V288" s="35"/>
    </row>
    <row r="289" spans="1:22" x14ac:dyDescent="0.35">
      <c r="A289" s="23">
        <f t="shared" si="55"/>
        <v>286</v>
      </c>
      <c r="B289" s="30">
        <f>IF(A289&lt;=Calculator!$B$9,'Growth rate'!B288,0)</f>
        <v>0</v>
      </c>
      <c r="C289" s="30">
        <f t="shared" si="59"/>
        <v>0</v>
      </c>
      <c r="D289" s="31">
        <f t="shared" si="60"/>
        <v>0</v>
      </c>
      <c r="E289" s="31">
        <f t="shared" si="61"/>
        <v>0</v>
      </c>
      <c r="F289" s="31">
        <f t="shared" si="56"/>
        <v>0</v>
      </c>
      <c r="G289" s="24">
        <f t="shared" si="62"/>
        <v>0.5</v>
      </c>
      <c r="H289" s="30">
        <f>VLOOKUP(G289,LAI!$E$132:$F$282,2,FALSE)</f>
        <v>2.6069733117608935</v>
      </c>
      <c r="I289" s="32">
        <f t="shared" si="67"/>
        <v>0</v>
      </c>
      <c r="J289" s="40">
        <f t="shared" si="68"/>
        <v>1</v>
      </c>
      <c r="K289" s="41"/>
      <c r="L289" s="40"/>
      <c r="M289" s="23">
        <v>286</v>
      </c>
      <c r="N289" s="30">
        <f>IF(M289&lt;=Calculator!$F$9,'Growth rate'!J288,0)</f>
        <v>0</v>
      </c>
      <c r="O289" s="30">
        <f t="shared" si="63"/>
        <v>0</v>
      </c>
      <c r="P289" s="31">
        <f t="shared" si="64"/>
        <v>0</v>
      </c>
      <c r="Q289" s="31">
        <f t="shared" si="65"/>
        <v>0</v>
      </c>
      <c r="R289" s="31">
        <f t="shared" si="57"/>
        <v>0</v>
      </c>
      <c r="S289" s="24">
        <f t="shared" si="66"/>
        <v>0.5</v>
      </c>
      <c r="T289" s="30">
        <f>VLOOKUP(S289,LAI!$E$132:$F$282,2,FALSE)</f>
        <v>2.6069733117608935</v>
      </c>
      <c r="U289" s="32">
        <f t="shared" si="58"/>
        <v>0</v>
      </c>
      <c r="V289" s="35"/>
    </row>
    <row r="290" spans="1:22" x14ac:dyDescent="0.35">
      <c r="A290" s="23">
        <f t="shared" si="55"/>
        <v>287</v>
      </c>
      <c r="B290" s="30">
        <f>IF(A290&lt;=Calculator!$B$9,'Growth rate'!B289,0)</f>
        <v>0</v>
      </c>
      <c r="C290" s="30">
        <f t="shared" si="59"/>
        <v>0</v>
      </c>
      <c r="D290" s="31">
        <f t="shared" si="60"/>
        <v>0</v>
      </c>
      <c r="E290" s="31">
        <f t="shared" si="61"/>
        <v>0</v>
      </c>
      <c r="F290" s="31">
        <f t="shared" si="56"/>
        <v>0</v>
      </c>
      <c r="G290" s="24">
        <f t="shared" si="62"/>
        <v>0.5</v>
      </c>
      <c r="H290" s="30">
        <f>VLOOKUP(G290,LAI!$E$132:$F$282,2,FALSE)</f>
        <v>2.6069733117608935</v>
      </c>
      <c r="I290" s="32">
        <f t="shared" si="67"/>
        <v>0</v>
      </c>
      <c r="J290" s="40">
        <f t="shared" si="68"/>
        <v>1</v>
      </c>
      <c r="K290" s="41"/>
      <c r="L290" s="40"/>
      <c r="M290" s="23">
        <v>287</v>
      </c>
      <c r="N290" s="30">
        <f>IF(M290&lt;=Calculator!$F$9,'Growth rate'!J289,0)</f>
        <v>0</v>
      </c>
      <c r="O290" s="30">
        <f t="shared" si="63"/>
        <v>0</v>
      </c>
      <c r="P290" s="31">
        <f t="shared" si="64"/>
        <v>0</v>
      </c>
      <c r="Q290" s="31">
        <f t="shared" si="65"/>
        <v>0</v>
      </c>
      <c r="R290" s="31">
        <f t="shared" si="57"/>
        <v>0</v>
      </c>
      <c r="S290" s="24">
        <f t="shared" si="66"/>
        <v>0.5</v>
      </c>
      <c r="T290" s="30">
        <f>VLOOKUP(S290,LAI!$E$132:$F$282,2,FALSE)</f>
        <v>2.6069733117608935</v>
      </c>
      <c r="U290" s="32">
        <f t="shared" si="58"/>
        <v>0</v>
      </c>
      <c r="V290" s="35"/>
    </row>
    <row r="291" spans="1:22" x14ac:dyDescent="0.35">
      <c r="A291" s="23">
        <f t="shared" si="55"/>
        <v>288</v>
      </c>
      <c r="B291" s="30">
        <f>IF(A291&lt;=Calculator!$B$9,'Growth rate'!B290,0)</f>
        <v>0</v>
      </c>
      <c r="C291" s="30">
        <f t="shared" si="59"/>
        <v>0</v>
      </c>
      <c r="D291" s="31">
        <f t="shared" si="60"/>
        <v>0</v>
      </c>
      <c r="E291" s="31">
        <f t="shared" si="61"/>
        <v>0</v>
      </c>
      <c r="F291" s="31">
        <f t="shared" si="56"/>
        <v>0</v>
      </c>
      <c r="G291" s="24">
        <f t="shared" si="62"/>
        <v>0.5</v>
      </c>
      <c r="H291" s="30">
        <f>VLOOKUP(G291,LAI!$E$132:$F$282,2,FALSE)</f>
        <v>2.6069733117608935</v>
      </c>
      <c r="I291" s="32">
        <f t="shared" si="67"/>
        <v>0</v>
      </c>
      <c r="J291" s="40">
        <f t="shared" si="68"/>
        <v>1</v>
      </c>
      <c r="K291" s="41"/>
      <c r="L291" s="40"/>
      <c r="M291" s="23">
        <v>288</v>
      </c>
      <c r="N291" s="30">
        <f>IF(M291&lt;=Calculator!$F$9,'Growth rate'!J290,0)</f>
        <v>0</v>
      </c>
      <c r="O291" s="30">
        <f t="shared" si="63"/>
        <v>0</v>
      </c>
      <c r="P291" s="31">
        <f t="shared" si="64"/>
        <v>0</v>
      </c>
      <c r="Q291" s="31">
        <f t="shared" si="65"/>
        <v>0</v>
      </c>
      <c r="R291" s="31">
        <f t="shared" si="57"/>
        <v>0</v>
      </c>
      <c r="S291" s="24">
        <f t="shared" si="66"/>
        <v>0.5</v>
      </c>
      <c r="T291" s="30">
        <f>VLOOKUP(S291,LAI!$E$132:$F$282,2,FALSE)</f>
        <v>2.6069733117608935</v>
      </c>
      <c r="U291" s="32">
        <f t="shared" si="58"/>
        <v>0</v>
      </c>
      <c r="V291" s="35"/>
    </row>
    <row r="292" spans="1:22" x14ac:dyDescent="0.35">
      <c r="A292" s="23">
        <f t="shared" si="55"/>
        <v>289</v>
      </c>
      <c r="B292" s="30">
        <f>IF(A292&lt;=Calculator!$B$9,'Growth rate'!B291,0)</f>
        <v>0</v>
      </c>
      <c r="C292" s="30">
        <f t="shared" si="59"/>
        <v>0</v>
      </c>
      <c r="D292" s="31">
        <f t="shared" si="60"/>
        <v>0</v>
      </c>
      <c r="E292" s="31">
        <f t="shared" si="61"/>
        <v>0</v>
      </c>
      <c r="F292" s="31">
        <f t="shared" si="56"/>
        <v>0</v>
      </c>
      <c r="G292" s="24">
        <f t="shared" si="62"/>
        <v>0.5</v>
      </c>
      <c r="H292" s="30">
        <f>VLOOKUP(G292,LAI!$E$132:$F$282,2,FALSE)</f>
        <v>2.6069733117608935</v>
      </c>
      <c r="I292" s="32">
        <f t="shared" si="67"/>
        <v>0</v>
      </c>
      <c r="J292" s="40">
        <f t="shared" si="68"/>
        <v>1</v>
      </c>
      <c r="K292" s="41"/>
      <c r="L292" s="40"/>
      <c r="M292" s="23">
        <v>289</v>
      </c>
      <c r="N292" s="30">
        <f>IF(M292&lt;=Calculator!$F$9,'Growth rate'!J291,0)</f>
        <v>0</v>
      </c>
      <c r="O292" s="30">
        <f t="shared" si="63"/>
        <v>0</v>
      </c>
      <c r="P292" s="31">
        <f t="shared" si="64"/>
        <v>0</v>
      </c>
      <c r="Q292" s="31">
        <f t="shared" si="65"/>
        <v>0</v>
      </c>
      <c r="R292" s="31">
        <f t="shared" si="57"/>
        <v>0</v>
      </c>
      <c r="S292" s="24">
        <f t="shared" si="66"/>
        <v>0.5</v>
      </c>
      <c r="T292" s="30">
        <f>VLOOKUP(S292,LAI!$E$132:$F$282,2,FALSE)</f>
        <v>2.6069733117608935</v>
      </c>
      <c r="U292" s="32">
        <f t="shared" si="58"/>
        <v>0</v>
      </c>
      <c r="V292" s="35"/>
    </row>
    <row r="293" spans="1:22" x14ac:dyDescent="0.35">
      <c r="A293" s="23">
        <f t="shared" si="55"/>
        <v>290</v>
      </c>
      <c r="B293" s="30">
        <f>IF(A293&lt;=Calculator!$B$9,'Growth rate'!B292,0)</f>
        <v>0</v>
      </c>
      <c r="C293" s="30">
        <f t="shared" si="59"/>
        <v>0</v>
      </c>
      <c r="D293" s="31">
        <f t="shared" si="60"/>
        <v>0</v>
      </c>
      <c r="E293" s="31">
        <f t="shared" si="61"/>
        <v>0</v>
      </c>
      <c r="F293" s="31">
        <f t="shared" si="56"/>
        <v>0</v>
      </c>
      <c r="G293" s="24">
        <f t="shared" si="62"/>
        <v>0.5</v>
      </c>
      <c r="H293" s="30">
        <f>VLOOKUP(G293,LAI!$E$132:$F$282,2,FALSE)</f>
        <v>2.6069733117608935</v>
      </c>
      <c r="I293" s="32">
        <f t="shared" si="67"/>
        <v>0</v>
      </c>
      <c r="J293" s="40">
        <f t="shared" si="68"/>
        <v>1</v>
      </c>
      <c r="K293" s="41"/>
      <c r="L293" s="40"/>
      <c r="M293" s="23">
        <v>290</v>
      </c>
      <c r="N293" s="30">
        <f>IF(M293&lt;=Calculator!$F$9,'Growth rate'!J292,0)</f>
        <v>0</v>
      </c>
      <c r="O293" s="30">
        <f t="shared" si="63"/>
        <v>0</v>
      </c>
      <c r="P293" s="31">
        <f t="shared" si="64"/>
        <v>0</v>
      </c>
      <c r="Q293" s="31">
        <f t="shared" si="65"/>
        <v>0</v>
      </c>
      <c r="R293" s="31">
        <f t="shared" si="57"/>
        <v>0</v>
      </c>
      <c r="S293" s="24">
        <f t="shared" si="66"/>
        <v>0.5</v>
      </c>
      <c r="T293" s="30">
        <f>VLOOKUP(S293,LAI!$E$132:$F$282,2,FALSE)</f>
        <v>2.6069733117608935</v>
      </c>
      <c r="U293" s="32">
        <f t="shared" si="58"/>
        <v>0</v>
      </c>
      <c r="V293" s="35"/>
    </row>
    <row r="294" spans="1:22" x14ac:dyDescent="0.35">
      <c r="A294" s="23">
        <f t="shared" si="55"/>
        <v>291</v>
      </c>
      <c r="B294" s="30">
        <f>IF(A294&lt;=Calculator!$B$9,'Growth rate'!B293,0)</f>
        <v>0</v>
      </c>
      <c r="C294" s="30">
        <f t="shared" si="59"/>
        <v>0</v>
      </c>
      <c r="D294" s="31">
        <f t="shared" si="60"/>
        <v>0</v>
      </c>
      <c r="E294" s="31">
        <f t="shared" si="61"/>
        <v>0</v>
      </c>
      <c r="F294" s="31">
        <f t="shared" si="56"/>
        <v>0</v>
      </c>
      <c r="G294" s="24">
        <f t="shared" si="62"/>
        <v>0.5</v>
      </c>
      <c r="H294" s="30">
        <f>VLOOKUP(G294,LAI!$E$132:$F$282,2,FALSE)</f>
        <v>2.6069733117608935</v>
      </c>
      <c r="I294" s="32">
        <f t="shared" si="67"/>
        <v>0</v>
      </c>
      <c r="J294" s="40">
        <f t="shared" si="68"/>
        <v>1</v>
      </c>
      <c r="K294" s="41"/>
      <c r="L294" s="40"/>
      <c r="M294" s="23">
        <v>291</v>
      </c>
      <c r="N294" s="30">
        <f>IF(M294&lt;=Calculator!$F$9,'Growth rate'!J293,0)</f>
        <v>0</v>
      </c>
      <c r="O294" s="30">
        <f t="shared" si="63"/>
        <v>0</v>
      </c>
      <c r="P294" s="31">
        <f t="shared" si="64"/>
        <v>0</v>
      </c>
      <c r="Q294" s="31">
        <f t="shared" si="65"/>
        <v>0</v>
      </c>
      <c r="R294" s="31">
        <f t="shared" si="57"/>
        <v>0</v>
      </c>
      <c r="S294" s="24">
        <f t="shared" si="66"/>
        <v>0.5</v>
      </c>
      <c r="T294" s="30">
        <f>VLOOKUP(S294,LAI!$E$132:$F$282,2,FALSE)</f>
        <v>2.6069733117608935</v>
      </c>
      <c r="U294" s="32">
        <f t="shared" si="58"/>
        <v>0</v>
      </c>
      <c r="V294" s="35"/>
    </row>
    <row r="295" spans="1:22" x14ac:dyDescent="0.35">
      <c r="A295" s="23">
        <f t="shared" si="55"/>
        <v>292</v>
      </c>
      <c r="B295" s="30">
        <f>IF(A295&lt;=Calculator!$B$9,'Growth rate'!B294,0)</f>
        <v>0</v>
      </c>
      <c r="C295" s="30">
        <f t="shared" si="59"/>
        <v>0</v>
      </c>
      <c r="D295" s="31">
        <f t="shared" si="60"/>
        <v>0</v>
      </c>
      <c r="E295" s="31">
        <f t="shared" si="61"/>
        <v>0</v>
      </c>
      <c r="F295" s="31">
        <f t="shared" si="56"/>
        <v>0</v>
      </c>
      <c r="G295" s="24">
        <f t="shared" si="62"/>
        <v>0.5</v>
      </c>
      <c r="H295" s="30">
        <f>VLOOKUP(G295,LAI!$E$132:$F$282,2,FALSE)</f>
        <v>2.6069733117608935</v>
      </c>
      <c r="I295" s="32">
        <f t="shared" si="67"/>
        <v>0</v>
      </c>
      <c r="J295" s="40">
        <f t="shared" si="68"/>
        <v>1</v>
      </c>
      <c r="K295" s="41"/>
      <c r="L295" s="40"/>
      <c r="M295" s="23">
        <v>292</v>
      </c>
      <c r="N295" s="30">
        <f>IF(M295&lt;=Calculator!$F$9,'Growth rate'!J294,0)</f>
        <v>0</v>
      </c>
      <c r="O295" s="30">
        <f t="shared" si="63"/>
        <v>0</v>
      </c>
      <c r="P295" s="31">
        <f t="shared" si="64"/>
        <v>0</v>
      </c>
      <c r="Q295" s="31">
        <f t="shared" si="65"/>
        <v>0</v>
      </c>
      <c r="R295" s="31">
        <f t="shared" si="57"/>
        <v>0</v>
      </c>
      <c r="S295" s="24">
        <f t="shared" si="66"/>
        <v>0.5</v>
      </c>
      <c r="T295" s="30">
        <f>VLOOKUP(S295,LAI!$E$132:$F$282,2,FALSE)</f>
        <v>2.6069733117608935</v>
      </c>
      <c r="U295" s="32">
        <f t="shared" si="58"/>
        <v>0</v>
      </c>
      <c r="V295" s="35"/>
    </row>
    <row r="296" spans="1:22" x14ac:dyDescent="0.35">
      <c r="A296" s="23">
        <f t="shared" ref="A296:A359" si="69">A295+1</f>
        <v>293</v>
      </c>
      <c r="B296" s="30">
        <f>IF(A296&lt;=Calculator!$B$9,'Growth rate'!B295,0)</f>
        <v>0</v>
      </c>
      <c r="C296" s="30">
        <f t="shared" si="59"/>
        <v>0</v>
      </c>
      <c r="D296" s="31">
        <f t="shared" si="60"/>
        <v>0</v>
      </c>
      <c r="E296" s="31">
        <f t="shared" si="61"/>
        <v>0</v>
      </c>
      <c r="F296" s="31">
        <f t="shared" si="56"/>
        <v>0</v>
      </c>
      <c r="G296" s="24">
        <f t="shared" si="62"/>
        <v>0.5</v>
      </c>
      <c r="H296" s="30">
        <f>VLOOKUP(G296,LAI!$E$132:$F$282,2,FALSE)</f>
        <v>2.6069733117608935</v>
      </c>
      <c r="I296" s="32">
        <f t="shared" si="67"/>
        <v>0</v>
      </c>
      <c r="J296" s="40">
        <f t="shared" si="68"/>
        <v>1</v>
      </c>
      <c r="K296" s="41"/>
      <c r="L296" s="40"/>
      <c r="M296" s="23">
        <v>293</v>
      </c>
      <c r="N296" s="30">
        <f>IF(M296&lt;=Calculator!$F$9,'Growth rate'!J295,0)</f>
        <v>0</v>
      </c>
      <c r="O296" s="30">
        <f t="shared" si="63"/>
        <v>0</v>
      </c>
      <c r="P296" s="31">
        <f t="shared" si="64"/>
        <v>0</v>
      </c>
      <c r="Q296" s="31">
        <f t="shared" si="65"/>
        <v>0</v>
      </c>
      <c r="R296" s="31">
        <f t="shared" si="57"/>
        <v>0</v>
      </c>
      <c r="S296" s="24">
        <f t="shared" si="66"/>
        <v>0.5</v>
      </c>
      <c r="T296" s="30">
        <f>VLOOKUP(S296,LAI!$E$132:$F$282,2,FALSE)</f>
        <v>2.6069733117608935</v>
      </c>
      <c r="U296" s="32">
        <f t="shared" si="58"/>
        <v>0</v>
      </c>
      <c r="V296" s="35"/>
    </row>
    <row r="297" spans="1:22" x14ac:dyDescent="0.35">
      <c r="A297" s="23">
        <f t="shared" si="69"/>
        <v>294</v>
      </c>
      <c r="B297" s="30">
        <f>IF(A297&lt;=Calculator!$B$9,'Growth rate'!B296,0)</f>
        <v>0</v>
      </c>
      <c r="C297" s="30">
        <f t="shared" si="59"/>
        <v>0</v>
      </c>
      <c r="D297" s="31">
        <f t="shared" si="60"/>
        <v>0</v>
      </c>
      <c r="E297" s="31">
        <f t="shared" si="61"/>
        <v>0</v>
      </c>
      <c r="F297" s="31">
        <f t="shared" si="56"/>
        <v>0</v>
      </c>
      <c r="G297" s="24">
        <f t="shared" si="62"/>
        <v>0.5</v>
      </c>
      <c r="H297" s="30">
        <f>VLOOKUP(G297,LAI!$E$132:$F$282,2,FALSE)</f>
        <v>2.6069733117608935</v>
      </c>
      <c r="I297" s="32">
        <f t="shared" si="67"/>
        <v>0</v>
      </c>
      <c r="J297" s="40">
        <f t="shared" si="68"/>
        <v>1</v>
      </c>
      <c r="K297" s="41"/>
      <c r="L297" s="40"/>
      <c r="M297" s="23">
        <v>294</v>
      </c>
      <c r="N297" s="30">
        <f>IF(M297&lt;=Calculator!$F$9,'Growth rate'!J296,0)</f>
        <v>0</v>
      </c>
      <c r="O297" s="30">
        <f t="shared" si="63"/>
        <v>0</v>
      </c>
      <c r="P297" s="31">
        <f t="shared" si="64"/>
        <v>0</v>
      </c>
      <c r="Q297" s="31">
        <f t="shared" si="65"/>
        <v>0</v>
      </c>
      <c r="R297" s="31">
        <f t="shared" si="57"/>
        <v>0</v>
      </c>
      <c r="S297" s="24">
        <f t="shared" si="66"/>
        <v>0.5</v>
      </c>
      <c r="T297" s="30">
        <f>VLOOKUP(S297,LAI!$E$132:$F$282,2,FALSE)</f>
        <v>2.6069733117608935</v>
      </c>
      <c r="U297" s="32">
        <f t="shared" si="58"/>
        <v>0</v>
      </c>
      <c r="V297" s="35"/>
    </row>
    <row r="298" spans="1:22" x14ac:dyDescent="0.35">
      <c r="A298" s="23">
        <f t="shared" si="69"/>
        <v>295</v>
      </c>
      <c r="B298" s="30">
        <f>IF(A298&lt;=Calculator!$B$9,'Growth rate'!B297,0)</f>
        <v>0</v>
      </c>
      <c r="C298" s="30">
        <f t="shared" si="59"/>
        <v>0</v>
      </c>
      <c r="D298" s="31">
        <f t="shared" si="60"/>
        <v>0</v>
      </c>
      <c r="E298" s="31">
        <f t="shared" si="61"/>
        <v>0</v>
      </c>
      <c r="F298" s="31">
        <f t="shared" si="56"/>
        <v>0</v>
      </c>
      <c r="G298" s="24">
        <f t="shared" si="62"/>
        <v>0.5</v>
      </c>
      <c r="H298" s="30">
        <f>VLOOKUP(G298,LAI!$E$132:$F$282,2,FALSE)</f>
        <v>2.6069733117608935</v>
      </c>
      <c r="I298" s="32">
        <f t="shared" si="67"/>
        <v>0</v>
      </c>
      <c r="J298" s="40">
        <f t="shared" si="68"/>
        <v>1</v>
      </c>
      <c r="K298" s="41"/>
      <c r="L298" s="40"/>
      <c r="M298" s="23">
        <v>295</v>
      </c>
      <c r="N298" s="30">
        <f>IF(M298&lt;=Calculator!$F$9,'Growth rate'!J297,0)</f>
        <v>0</v>
      </c>
      <c r="O298" s="30">
        <f t="shared" si="63"/>
        <v>0</v>
      </c>
      <c r="P298" s="31">
        <f t="shared" si="64"/>
        <v>0</v>
      </c>
      <c r="Q298" s="31">
        <f t="shared" si="65"/>
        <v>0</v>
      </c>
      <c r="R298" s="31">
        <f t="shared" si="57"/>
        <v>0</v>
      </c>
      <c r="S298" s="24">
        <f t="shared" si="66"/>
        <v>0.5</v>
      </c>
      <c r="T298" s="30">
        <f>VLOOKUP(S298,LAI!$E$132:$F$282,2,FALSE)</f>
        <v>2.6069733117608935</v>
      </c>
      <c r="U298" s="32">
        <f t="shared" si="58"/>
        <v>0</v>
      </c>
      <c r="V298" s="35"/>
    </row>
    <row r="299" spans="1:22" x14ac:dyDescent="0.35">
      <c r="A299" s="23">
        <f t="shared" si="69"/>
        <v>296</v>
      </c>
      <c r="B299" s="30">
        <f>IF(A299&lt;=Calculator!$B$9,'Growth rate'!B298,0)</f>
        <v>0</v>
      </c>
      <c r="C299" s="30">
        <f t="shared" si="59"/>
        <v>0</v>
      </c>
      <c r="D299" s="31">
        <f t="shared" si="60"/>
        <v>0</v>
      </c>
      <c r="E299" s="31">
        <f t="shared" si="61"/>
        <v>0</v>
      </c>
      <c r="F299" s="31">
        <f t="shared" si="56"/>
        <v>0</v>
      </c>
      <c r="G299" s="24">
        <f t="shared" si="62"/>
        <v>0.5</v>
      </c>
      <c r="H299" s="30">
        <f>VLOOKUP(G299,LAI!$E$132:$F$282,2,FALSE)</f>
        <v>2.6069733117608935</v>
      </c>
      <c r="I299" s="32">
        <f t="shared" si="67"/>
        <v>0</v>
      </c>
      <c r="J299" s="40">
        <f t="shared" si="68"/>
        <v>1</v>
      </c>
      <c r="K299" s="41"/>
      <c r="L299" s="40"/>
      <c r="M299" s="23">
        <v>296</v>
      </c>
      <c r="N299" s="30">
        <f>IF(M299&lt;=Calculator!$F$9,'Growth rate'!J298,0)</f>
        <v>0</v>
      </c>
      <c r="O299" s="30">
        <f t="shared" si="63"/>
        <v>0</v>
      </c>
      <c r="P299" s="31">
        <f t="shared" si="64"/>
        <v>0</v>
      </c>
      <c r="Q299" s="31">
        <f t="shared" si="65"/>
        <v>0</v>
      </c>
      <c r="R299" s="31">
        <f t="shared" si="57"/>
        <v>0</v>
      </c>
      <c r="S299" s="24">
        <f t="shared" si="66"/>
        <v>0.5</v>
      </c>
      <c r="T299" s="30">
        <f>VLOOKUP(S299,LAI!$E$132:$F$282,2,FALSE)</f>
        <v>2.6069733117608935</v>
      </c>
      <c r="U299" s="32">
        <f t="shared" si="58"/>
        <v>0</v>
      </c>
      <c r="V299" s="35"/>
    </row>
    <row r="300" spans="1:22" x14ac:dyDescent="0.35">
      <c r="A300" s="23">
        <f t="shared" si="69"/>
        <v>297</v>
      </c>
      <c r="B300" s="30">
        <f>IF(A300&lt;=Calculator!$B$9,'Growth rate'!B299,0)</f>
        <v>0</v>
      </c>
      <c r="C300" s="30">
        <f t="shared" si="59"/>
        <v>0</v>
      </c>
      <c r="D300" s="31">
        <f t="shared" si="60"/>
        <v>0</v>
      </c>
      <c r="E300" s="31">
        <f t="shared" si="61"/>
        <v>0</v>
      </c>
      <c r="F300" s="31">
        <f t="shared" si="56"/>
        <v>0</v>
      </c>
      <c r="G300" s="24">
        <f t="shared" si="62"/>
        <v>0.5</v>
      </c>
      <c r="H300" s="30">
        <f>VLOOKUP(G300,LAI!$E$132:$F$282,2,FALSE)</f>
        <v>2.6069733117608935</v>
      </c>
      <c r="I300" s="32">
        <f t="shared" si="67"/>
        <v>0</v>
      </c>
      <c r="J300" s="40">
        <f t="shared" si="68"/>
        <v>1</v>
      </c>
      <c r="K300" s="41"/>
      <c r="L300" s="40"/>
      <c r="M300" s="23">
        <v>297</v>
      </c>
      <c r="N300" s="30">
        <f>IF(M300&lt;=Calculator!$F$9,'Growth rate'!J299,0)</f>
        <v>0</v>
      </c>
      <c r="O300" s="30">
        <f t="shared" si="63"/>
        <v>0</v>
      </c>
      <c r="P300" s="31">
        <f t="shared" si="64"/>
        <v>0</v>
      </c>
      <c r="Q300" s="31">
        <f t="shared" si="65"/>
        <v>0</v>
      </c>
      <c r="R300" s="31">
        <f t="shared" si="57"/>
        <v>0</v>
      </c>
      <c r="S300" s="24">
        <f t="shared" si="66"/>
        <v>0.5</v>
      </c>
      <c r="T300" s="30">
        <f>VLOOKUP(S300,LAI!$E$132:$F$282,2,FALSE)</f>
        <v>2.6069733117608935</v>
      </c>
      <c r="U300" s="32">
        <f t="shared" si="58"/>
        <v>0</v>
      </c>
      <c r="V300" s="35"/>
    </row>
    <row r="301" spans="1:22" x14ac:dyDescent="0.35">
      <c r="A301" s="23">
        <f t="shared" si="69"/>
        <v>298</v>
      </c>
      <c r="B301" s="30">
        <f>IF(A301&lt;=Calculator!$B$9,'Growth rate'!B300,0)</f>
        <v>0</v>
      </c>
      <c r="C301" s="30">
        <f t="shared" si="59"/>
        <v>0</v>
      </c>
      <c r="D301" s="31">
        <f t="shared" si="60"/>
        <v>0</v>
      </c>
      <c r="E301" s="31">
        <f t="shared" si="61"/>
        <v>0</v>
      </c>
      <c r="F301" s="31">
        <f t="shared" si="56"/>
        <v>0</v>
      </c>
      <c r="G301" s="24">
        <f t="shared" si="62"/>
        <v>0.5</v>
      </c>
      <c r="H301" s="30">
        <f>VLOOKUP(G301,LAI!$E$132:$F$282,2,FALSE)</f>
        <v>2.6069733117608935</v>
      </c>
      <c r="I301" s="32">
        <f t="shared" si="67"/>
        <v>0</v>
      </c>
      <c r="J301" s="40">
        <f t="shared" si="68"/>
        <v>1</v>
      </c>
      <c r="K301" s="41"/>
      <c r="L301" s="40"/>
      <c r="M301" s="23">
        <v>298</v>
      </c>
      <c r="N301" s="30">
        <f>IF(M301&lt;=Calculator!$F$9,'Growth rate'!J300,0)</f>
        <v>0</v>
      </c>
      <c r="O301" s="30">
        <f t="shared" si="63"/>
        <v>0</v>
      </c>
      <c r="P301" s="31">
        <f t="shared" si="64"/>
        <v>0</v>
      </c>
      <c r="Q301" s="31">
        <f t="shared" si="65"/>
        <v>0</v>
      </c>
      <c r="R301" s="31">
        <f t="shared" si="57"/>
        <v>0</v>
      </c>
      <c r="S301" s="24">
        <f t="shared" si="66"/>
        <v>0.5</v>
      </c>
      <c r="T301" s="30">
        <f>VLOOKUP(S301,LAI!$E$132:$F$282,2,FALSE)</f>
        <v>2.6069733117608935</v>
      </c>
      <c r="U301" s="32">
        <f t="shared" si="58"/>
        <v>0</v>
      </c>
      <c r="V301" s="35"/>
    </row>
    <row r="302" spans="1:22" x14ac:dyDescent="0.35">
      <c r="A302" s="23">
        <f t="shared" si="69"/>
        <v>299</v>
      </c>
      <c r="B302" s="30">
        <f>IF(A302&lt;=Calculator!$B$9,'Growth rate'!B301,0)</f>
        <v>0</v>
      </c>
      <c r="C302" s="30">
        <f t="shared" si="59"/>
        <v>0</v>
      </c>
      <c r="D302" s="31">
        <f t="shared" si="60"/>
        <v>0</v>
      </c>
      <c r="E302" s="31">
        <f t="shared" si="61"/>
        <v>0</v>
      </c>
      <c r="F302" s="31">
        <f t="shared" si="56"/>
        <v>0</v>
      </c>
      <c r="G302" s="24">
        <f t="shared" si="62"/>
        <v>0.5</v>
      </c>
      <c r="H302" s="30">
        <f>VLOOKUP(G302,LAI!$E$132:$F$282,2,FALSE)</f>
        <v>2.6069733117608935</v>
      </c>
      <c r="I302" s="32">
        <f t="shared" si="67"/>
        <v>0</v>
      </c>
      <c r="J302" s="40">
        <f t="shared" si="68"/>
        <v>1</v>
      </c>
      <c r="K302" s="41"/>
      <c r="L302" s="40"/>
      <c r="M302" s="23">
        <v>299</v>
      </c>
      <c r="N302" s="30">
        <f>IF(M302&lt;=Calculator!$F$9,'Growth rate'!J301,0)</f>
        <v>0</v>
      </c>
      <c r="O302" s="30">
        <f t="shared" si="63"/>
        <v>0</v>
      </c>
      <c r="P302" s="31">
        <f t="shared" si="64"/>
        <v>0</v>
      </c>
      <c r="Q302" s="31">
        <f t="shared" si="65"/>
        <v>0</v>
      </c>
      <c r="R302" s="31">
        <f t="shared" si="57"/>
        <v>0</v>
      </c>
      <c r="S302" s="24">
        <f t="shared" si="66"/>
        <v>0.5</v>
      </c>
      <c r="T302" s="30">
        <f>VLOOKUP(S302,LAI!$E$132:$F$282,2,FALSE)</f>
        <v>2.6069733117608935</v>
      </c>
      <c r="U302" s="32">
        <f t="shared" si="58"/>
        <v>0</v>
      </c>
      <c r="V302" s="35"/>
    </row>
    <row r="303" spans="1:22" x14ac:dyDescent="0.35">
      <c r="A303" s="23">
        <f t="shared" si="69"/>
        <v>300</v>
      </c>
      <c r="B303" s="30">
        <f>IF(A303&lt;=Calculator!$B$9,'Growth rate'!B302,0)</f>
        <v>0</v>
      </c>
      <c r="C303" s="30">
        <f t="shared" si="59"/>
        <v>0</v>
      </c>
      <c r="D303" s="31">
        <f t="shared" si="60"/>
        <v>0</v>
      </c>
      <c r="E303" s="31">
        <f t="shared" si="61"/>
        <v>0</v>
      </c>
      <c r="F303" s="31">
        <f t="shared" si="56"/>
        <v>0</v>
      </c>
      <c r="G303" s="24">
        <f t="shared" si="62"/>
        <v>0.5</v>
      </c>
      <c r="H303" s="30">
        <f>VLOOKUP(G303,LAI!$E$132:$F$282,2,FALSE)</f>
        <v>2.6069733117608935</v>
      </c>
      <c r="I303" s="32">
        <f t="shared" si="67"/>
        <v>0</v>
      </c>
      <c r="J303" s="40">
        <f t="shared" si="68"/>
        <v>1</v>
      </c>
      <c r="K303" s="41"/>
      <c r="L303" s="40"/>
      <c r="M303" s="23">
        <v>300</v>
      </c>
      <c r="N303" s="30">
        <f>IF(M303&lt;=Calculator!$F$9,'Growth rate'!J302,0)</f>
        <v>0</v>
      </c>
      <c r="O303" s="30">
        <f t="shared" si="63"/>
        <v>0</v>
      </c>
      <c r="P303" s="31">
        <f t="shared" si="64"/>
        <v>0</v>
      </c>
      <c r="Q303" s="31">
        <f t="shared" si="65"/>
        <v>0</v>
      </c>
      <c r="R303" s="31">
        <f t="shared" si="57"/>
        <v>0</v>
      </c>
      <c r="S303" s="24">
        <f t="shared" si="66"/>
        <v>0.5</v>
      </c>
      <c r="T303" s="30">
        <f>VLOOKUP(S303,LAI!$E$132:$F$282,2,FALSE)</f>
        <v>2.6069733117608935</v>
      </c>
      <c r="U303" s="32">
        <f t="shared" si="58"/>
        <v>0</v>
      </c>
      <c r="V303" s="35"/>
    </row>
    <row r="304" spans="1:22" x14ac:dyDescent="0.35">
      <c r="A304" s="23">
        <f t="shared" si="69"/>
        <v>301</v>
      </c>
      <c r="B304" s="30">
        <f>IF(A304&lt;=Calculator!$B$9,'Growth rate'!B303,0)</f>
        <v>0</v>
      </c>
      <c r="C304" s="30">
        <f t="shared" si="59"/>
        <v>0</v>
      </c>
      <c r="D304" s="31">
        <f t="shared" si="60"/>
        <v>0</v>
      </c>
      <c r="E304" s="31">
        <f t="shared" si="61"/>
        <v>0</v>
      </c>
      <c r="F304" s="31">
        <f t="shared" si="56"/>
        <v>0</v>
      </c>
      <c r="G304" s="24">
        <f t="shared" si="62"/>
        <v>0.5</v>
      </c>
      <c r="H304" s="30">
        <f>VLOOKUP(G304,LAI!$E$132:$F$282,2,FALSE)</f>
        <v>2.6069733117608935</v>
      </c>
      <c r="I304" s="32">
        <f t="shared" si="67"/>
        <v>0</v>
      </c>
      <c r="J304" s="40">
        <f t="shared" si="68"/>
        <v>1</v>
      </c>
      <c r="K304" s="41"/>
      <c r="L304" s="40"/>
      <c r="M304" s="23">
        <v>301</v>
      </c>
      <c r="N304" s="30">
        <f>IF(M304&lt;=Calculator!$F$9,'Growth rate'!J303,0)</f>
        <v>0</v>
      </c>
      <c r="O304" s="30">
        <f t="shared" si="63"/>
        <v>0</v>
      </c>
      <c r="P304" s="31">
        <f t="shared" si="64"/>
        <v>0</v>
      </c>
      <c r="Q304" s="31">
        <f t="shared" si="65"/>
        <v>0</v>
      </c>
      <c r="R304" s="31">
        <f t="shared" si="57"/>
        <v>0</v>
      </c>
      <c r="S304" s="24">
        <f t="shared" si="66"/>
        <v>0.5</v>
      </c>
      <c r="T304" s="30">
        <f>VLOOKUP(S304,LAI!$E$132:$F$282,2,FALSE)</f>
        <v>2.6069733117608935</v>
      </c>
      <c r="U304" s="32">
        <f t="shared" si="58"/>
        <v>0</v>
      </c>
      <c r="V304" s="35"/>
    </row>
    <row r="305" spans="1:22" x14ac:dyDescent="0.35">
      <c r="A305" s="23">
        <f t="shared" si="69"/>
        <v>302</v>
      </c>
      <c r="B305" s="30">
        <f>IF(A305&lt;=Calculator!$B$9,'Growth rate'!B304,0)</f>
        <v>0</v>
      </c>
      <c r="C305" s="30">
        <f t="shared" si="59"/>
        <v>0</v>
      </c>
      <c r="D305" s="31">
        <f t="shared" si="60"/>
        <v>0</v>
      </c>
      <c r="E305" s="31">
        <f t="shared" si="61"/>
        <v>0</v>
      </c>
      <c r="F305" s="31">
        <f t="shared" si="56"/>
        <v>0</v>
      </c>
      <c r="G305" s="24">
        <f t="shared" si="62"/>
        <v>0.5</v>
      </c>
      <c r="H305" s="30">
        <f>VLOOKUP(G305,LAI!$E$132:$F$282,2,FALSE)</f>
        <v>2.6069733117608935</v>
      </c>
      <c r="I305" s="32">
        <f t="shared" si="67"/>
        <v>0</v>
      </c>
      <c r="J305" s="40">
        <f t="shared" si="68"/>
        <v>1</v>
      </c>
      <c r="K305" s="41"/>
      <c r="L305" s="40"/>
      <c r="M305" s="23">
        <v>302</v>
      </c>
      <c r="N305" s="30">
        <f>IF(M305&lt;=Calculator!$F$9,'Growth rate'!J304,0)</f>
        <v>0</v>
      </c>
      <c r="O305" s="30">
        <f t="shared" si="63"/>
        <v>0</v>
      </c>
      <c r="P305" s="31">
        <f t="shared" si="64"/>
        <v>0</v>
      </c>
      <c r="Q305" s="31">
        <f t="shared" si="65"/>
        <v>0</v>
      </c>
      <c r="R305" s="31">
        <f t="shared" si="57"/>
        <v>0</v>
      </c>
      <c r="S305" s="24">
        <f t="shared" si="66"/>
        <v>0.5</v>
      </c>
      <c r="T305" s="30">
        <f>VLOOKUP(S305,LAI!$E$132:$F$282,2,FALSE)</f>
        <v>2.6069733117608935</v>
      </c>
      <c r="U305" s="32">
        <f t="shared" si="58"/>
        <v>0</v>
      </c>
      <c r="V305" s="35"/>
    </row>
    <row r="306" spans="1:22" x14ac:dyDescent="0.35">
      <c r="A306" s="23">
        <f t="shared" si="69"/>
        <v>303</v>
      </c>
      <c r="B306" s="30">
        <f>IF(A306&lt;=Calculator!$B$9,'Growth rate'!B305,0)</f>
        <v>0</v>
      </c>
      <c r="C306" s="30">
        <f t="shared" si="59"/>
        <v>0</v>
      </c>
      <c r="D306" s="31">
        <f t="shared" si="60"/>
        <v>0</v>
      </c>
      <c r="E306" s="31">
        <f t="shared" si="61"/>
        <v>0</v>
      </c>
      <c r="F306" s="31">
        <f t="shared" si="56"/>
        <v>0</v>
      </c>
      <c r="G306" s="24">
        <f t="shared" si="62"/>
        <v>0.5</v>
      </c>
      <c r="H306" s="30">
        <f>VLOOKUP(G306,LAI!$E$132:$F$282,2,FALSE)</f>
        <v>2.6069733117608935</v>
      </c>
      <c r="I306" s="32">
        <f t="shared" si="67"/>
        <v>0</v>
      </c>
      <c r="J306" s="40">
        <f t="shared" si="68"/>
        <v>1</v>
      </c>
      <c r="K306" s="41"/>
      <c r="L306" s="40"/>
      <c r="M306" s="23">
        <v>303</v>
      </c>
      <c r="N306" s="30">
        <f>IF(M306&lt;=Calculator!$F$9,'Growth rate'!J305,0)</f>
        <v>0</v>
      </c>
      <c r="O306" s="30">
        <f t="shared" si="63"/>
        <v>0</v>
      </c>
      <c r="P306" s="31">
        <f t="shared" si="64"/>
        <v>0</v>
      </c>
      <c r="Q306" s="31">
        <f t="shared" si="65"/>
        <v>0</v>
      </c>
      <c r="R306" s="31">
        <f t="shared" si="57"/>
        <v>0</v>
      </c>
      <c r="S306" s="24">
        <f t="shared" si="66"/>
        <v>0.5</v>
      </c>
      <c r="T306" s="30">
        <f>VLOOKUP(S306,LAI!$E$132:$F$282,2,FALSE)</f>
        <v>2.6069733117608935</v>
      </c>
      <c r="U306" s="32">
        <f t="shared" si="58"/>
        <v>0</v>
      </c>
      <c r="V306" s="35"/>
    </row>
    <row r="307" spans="1:22" x14ac:dyDescent="0.35">
      <c r="A307" s="23">
        <f t="shared" si="69"/>
        <v>304</v>
      </c>
      <c r="B307" s="30">
        <f>IF(A307&lt;=Calculator!$B$9,'Growth rate'!B306,0)</f>
        <v>0</v>
      </c>
      <c r="C307" s="30">
        <f t="shared" si="59"/>
        <v>0</v>
      </c>
      <c r="D307" s="31">
        <f t="shared" si="60"/>
        <v>0</v>
      </c>
      <c r="E307" s="31">
        <f t="shared" si="61"/>
        <v>0</v>
      </c>
      <c r="F307" s="31">
        <f t="shared" si="56"/>
        <v>0</v>
      </c>
      <c r="G307" s="24">
        <f t="shared" si="62"/>
        <v>0.5</v>
      </c>
      <c r="H307" s="30">
        <f>VLOOKUP(G307,LAI!$E$132:$F$282,2,FALSE)</f>
        <v>2.6069733117608935</v>
      </c>
      <c r="I307" s="32">
        <f t="shared" si="67"/>
        <v>0</v>
      </c>
      <c r="J307" s="40">
        <f t="shared" si="68"/>
        <v>1</v>
      </c>
      <c r="K307" s="41"/>
      <c r="L307" s="40"/>
      <c r="M307" s="23">
        <v>304</v>
      </c>
      <c r="N307" s="30">
        <f>IF(M307&lt;=Calculator!$F$9,'Growth rate'!J306,0)</f>
        <v>0</v>
      </c>
      <c r="O307" s="30">
        <f t="shared" si="63"/>
        <v>0</v>
      </c>
      <c r="P307" s="31">
        <f t="shared" si="64"/>
        <v>0</v>
      </c>
      <c r="Q307" s="31">
        <f t="shared" si="65"/>
        <v>0</v>
      </c>
      <c r="R307" s="31">
        <f t="shared" si="57"/>
        <v>0</v>
      </c>
      <c r="S307" s="24">
        <f t="shared" si="66"/>
        <v>0.5</v>
      </c>
      <c r="T307" s="30">
        <f>VLOOKUP(S307,LAI!$E$132:$F$282,2,FALSE)</f>
        <v>2.6069733117608935</v>
      </c>
      <c r="U307" s="32">
        <f t="shared" si="58"/>
        <v>0</v>
      </c>
      <c r="V307" s="35"/>
    </row>
    <row r="308" spans="1:22" x14ac:dyDescent="0.35">
      <c r="A308" s="23">
        <f t="shared" si="69"/>
        <v>305</v>
      </c>
      <c r="B308" s="30">
        <f>IF(A308&lt;=Calculator!$B$9,'Growth rate'!B307,0)</f>
        <v>0</v>
      </c>
      <c r="C308" s="30">
        <f t="shared" si="59"/>
        <v>0</v>
      </c>
      <c r="D308" s="31">
        <f t="shared" si="60"/>
        <v>0</v>
      </c>
      <c r="E308" s="31">
        <f t="shared" si="61"/>
        <v>0</v>
      </c>
      <c r="F308" s="31">
        <f t="shared" si="56"/>
        <v>0</v>
      </c>
      <c r="G308" s="24">
        <f t="shared" si="62"/>
        <v>0.5</v>
      </c>
      <c r="H308" s="30">
        <f>VLOOKUP(G308,LAI!$E$132:$F$282,2,FALSE)</f>
        <v>2.6069733117608935</v>
      </c>
      <c r="I308" s="32">
        <f t="shared" si="67"/>
        <v>0</v>
      </c>
      <c r="J308" s="40">
        <f t="shared" si="68"/>
        <v>1</v>
      </c>
      <c r="K308" s="41"/>
      <c r="L308" s="40"/>
      <c r="M308" s="23">
        <v>305</v>
      </c>
      <c r="N308" s="30">
        <f>IF(M308&lt;=Calculator!$F$9,'Growth rate'!J307,0)</f>
        <v>0</v>
      </c>
      <c r="O308" s="30">
        <f t="shared" si="63"/>
        <v>0</v>
      </c>
      <c r="P308" s="31">
        <f t="shared" si="64"/>
        <v>0</v>
      </c>
      <c r="Q308" s="31">
        <f t="shared" si="65"/>
        <v>0</v>
      </c>
      <c r="R308" s="31">
        <f t="shared" si="57"/>
        <v>0</v>
      </c>
      <c r="S308" s="24">
        <f t="shared" si="66"/>
        <v>0.5</v>
      </c>
      <c r="T308" s="30">
        <f>VLOOKUP(S308,LAI!$E$132:$F$282,2,FALSE)</f>
        <v>2.6069733117608935</v>
      </c>
      <c r="U308" s="32">
        <f t="shared" si="58"/>
        <v>0</v>
      </c>
      <c r="V308" s="35"/>
    </row>
    <row r="309" spans="1:22" x14ac:dyDescent="0.35">
      <c r="A309" s="23">
        <f t="shared" si="69"/>
        <v>306</v>
      </c>
      <c r="B309" s="30">
        <f>IF(A309&lt;=Calculator!$B$9,'Growth rate'!B308,0)</f>
        <v>0</v>
      </c>
      <c r="C309" s="30">
        <f t="shared" si="59"/>
        <v>0</v>
      </c>
      <c r="D309" s="31">
        <f t="shared" si="60"/>
        <v>0</v>
      </c>
      <c r="E309" s="31">
        <f t="shared" si="61"/>
        <v>0</v>
      </c>
      <c r="F309" s="31">
        <f t="shared" si="56"/>
        <v>0</v>
      </c>
      <c r="G309" s="24">
        <f t="shared" si="62"/>
        <v>0.5</v>
      </c>
      <c r="H309" s="30">
        <f>VLOOKUP(G309,LAI!$E$132:$F$282,2,FALSE)</f>
        <v>2.6069733117608935</v>
      </c>
      <c r="I309" s="32">
        <f t="shared" si="67"/>
        <v>0</v>
      </c>
      <c r="J309" s="40">
        <f t="shared" si="68"/>
        <v>1</v>
      </c>
      <c r="K309" s="41"/>
      <c r="L309" s="40"/>
      <c r="M309" s="23">
        <v>306</v>
      </c>
      <c r="N309" s="30">
        <f>IF(M309&lt;=Calculator!$F$9,'Growth rate'!J308,0)</f>
        <v>0</v>
      </c>
      <c r="O309" s="30">
        <f t="shared" si="63"/>
        <v>0</v>
      </c>
      <c r="P309" s="31">
        <f t="shared" si="64"/>
        <v>0</v>
      </c>
      <c r="Q309" s="31">
        <f t="shared" si="65"/>
        <v>0</v>
      </c>
      <c r="R309" s="31">
        <f t="shared" si="57"/>
        <v>0</v>
      </c>
      <c r="S309" s="24">
        <f t="shared" si="66"/>
        <v>0.5</v>
      </c>
      <c r="T309" s="30">
        <f>VLOOKUP(S309,LAI!$E$132:$F$282,2,FALSE)</f>
        <v>2.6069733117608935</v>
      </c>
      <c r="U309" s="32">
        <f t="shared" si="58"/>
        <v>0</v>
      </c>
      <c r="V309" s="35"/>
    </row>
    <row r="310" spans="1:22" x14ac:dyDescent="0.35">
      <c r="A310" s="23">
        <f t="shared" si="69"/>
        <v>307</v>
      </c>
      <c r="B310" s="30">
        <f>IF(A310&lt;=Calculator!$B$9,'Growth rate'!B309,0)</f>
        <v>0</v>
      </c>
      <c r="C310" s="30">
        <f t="shared" si="59"/>
        <v>0</v>
      </c>
      <c r="D310" s="31">
        <f t="shared" si="60"/>
        <v>0</v>
      </c>
      <c r="E310" s="31">
        <f t="shared" si="61"/>
        <v>0</v>
      </c>
      <c r="F310" s="31">
        <f t="shared" si="56"/>
        <v>0</v>
      </c>
      <c r="G310" s="24">
        <f t="shared" si="62"/>
        <v>0.5</v>
      </c>
      <c r="H310" s="30">
        <f>VLOOKUP(G310,LAI!$E$132:$F$282,2,FALSE)</f>
        <v>2.6069733117608935</v>
      </c>
      <c r="I310" s="32">
        <f t="shared" si="67"/>
        <v>0</v>
      </c>
      <c r="J310" s="40">
        <f t="shared" si="68"/>
        <v>1</v>
      </c>
      <c r="K310" s="41"/>
      <c r="L310" s="40"/>
      <c r="M310" s="23">
        <v>307</v>
      </c>
      <c r="N310" s="30">
        <f>IF(M310&lt;=Calculator!$F$9,'Growth rate'!J309,0)</f>
        <v>0</v>
      </c>
      <c r="O310" s="30">
        <f t="shared" si="63"/>
        <v>0</v>
      </c>
      <c r="P310" s="31">
        <f t="shared" si="64"/>
        <v>0</v>
      </c>
      <c r="Q310" s="31">
        <f t="shared" si="65"/>
        <v>0</v>
      </c>
      <c r="R310" s="31">
        <f t="shared" si="57"/>
        <v>0</v>
      </c>
      <c r="S310" s="24">
        <f t="shared" si="66"/>
        <v>0.5</v>
      </c>
      <c r="T310" s="30">
        <f>VLOOKUP(S310,LAI!$E$132:$F$282,2,FALSE)</f>
        <v>2.6069733117608935</v>
      </c>
      <c r="U310" s="32">
        <f t="shared" si="58"/>
        <v>0</v>
      </c>
      <c r="V310" s="35"/>
    </row>
    <row r="311" spans="1:22" x14ac:dyDescent="0.35">
      <c r="A311" s="23">
        <f t="shared" si="69"/>
        <v>308</v>
      </c>
      <c r="B311" s="30">
        <f>IF(A311&lt;=Calculator!$B$9,'Growth rate'!B310,0)</f>
        <v>0</v>
      </c>
      <c r="C311" s="30">
        <f t="shared" si="59"/>
        <v>0</v>
      </c>
      <c r="D311" s="31">
        <f t="shared" si="60"/>
        <v>0</v>
      </c>
      <c r="E311" s="31">
        <f t="shared" si="61"/>
        <v>0</v>
      </c>
      <c r="F311" s="31">
        <f t="shared" si="56"/>
        <v>0</v>
      </c>
      <c r="G311" s="24">
        <f t="shared" si="62"/>
        <v>0.5</v>
      </c>
      <c r="H311" s="30">
        <f>VLOOKUP(G311,LAI!$E$132:$F$282,2,FALSE)</f>
        <v>2.6069733117608935</v>
      </c>
      <c r="I311" s="32">
        <f t="shared" si="67"/>
        <v>0</v>
      </c>
      <c r="J311" s="40">
        <f t="shared" si="68"/>
        <v>1</v>
      </c>
      <c r="K311" s="41"/>
      <c r="L311" s="40"/>
      <c r="M311" s="23">
        <v>308</v>
      </c>
      <c r="N311" s="30">
        <f>IF(M311&lt;=Calculator!$F$9,'Growth rate'!J310,0)</f>
        <v>0</v>
      </c>
      <c r="O311" s="30">
        <f t="shared" si="63"/>
        <v>0</v>
      </c>
      <c r="P311" s="31">
        <f t="shared" si="64"/>
        <v>0</v>
      </c>
      <c r="Q311" s="31">
        <f t="shared" si="65"/>
        <v>0</v>
      </c>
      <c r="R311" s="31">
        <f t="shared" si="57"/>
        <v>0</v>
      </c>
      <c r="S311" s="24">
        <f t="shared" si="66"/>
        <v>0.5</v>
      </c>
      <c r="T311" s="30">
        <f>VLOOKUP(S311,LAI!$E$132:$F$282,2,FALSE)</f>
        <v>2.6069733117608935</v>
      </c>
      <c r="U311" s="32">
        <f t="shared" si="58"/>
        <v>0</v>
      </c>
      <c r="V311" s="35"/>
    </row>
    <row r="312" spans="1:22" x14ac:dyDescent="0.35">
      <c r="A312" s="23">
        <f t="shared" si="69"/>
        <v>309</v>
      </c>
      <c r="B312" s="30">
        <f>IF(A312&lt;=Calculator!$B$9,'Growth rate'!B311,0)</f>
        <v>0</v>
      </c>
      <c r="C312" s="30">
        <f t="shared" si="59"/>
        <v>0</v>
      </c>
      <c r="D312" s="31">
        <f t="shared" si="60"/>
        <v>0</v>
      </c>
      <c r="E312" s="31">
        <f t="shared" si="61"/>
        <v>0</v>
      </c>
      <c r="F312" s="31">
        <f t="shared" si="56"/>
        <v>0</v>
      </c>
      <c r="G312" s="24">
        <f t="shared" si="62"/>
        <v>0.5</v>
      </c>
      <c r="H312" s="30">
        <f>VLOOKUP(G312,LAI!$E$132:$F$282,2,FALSE)</f>
        <v>2.6069733117608935</v>
      </c>
      <c r="I312" s="32">
        <f t="shared" si="67"/>
        <v>0</v>
      </c>
      <c r="J312" s="40">
        <f t="shared" si="68"/>
        <v>1</v>
      </c>
      <c r="K312" s="41"/>
      <c r="L312" s="40"/>
      <c r="M312" s="23">
        <v>309</v>
      </c>
      <c r="N312" s="30">
        <f>IF(M312&lt;=Calculator!$F$9,'Growth rate'!J311,0)</f>
        <v>0</v>
      </c>
      <c r="O312" s="30">
        <f t="shared" si="63"/>
        <v>0</v>
      </c>
      <c r="P312" s="31">
        <f t="shared" si="64"/>
        <v>0</v>
      </c>
      <c r="Q312" s="31">
        <f t="shared" si="65"/>
        <v>0</v>
      </c>
      <c r="R312" s="31">
        <f t="shared" si="57"/>
        <v>0</v>
      </c>
      <c r="S312" s="24">
        <f t="shared" si="66"/>
        <v>0.5</v>
      </c>
      <c r="T312" s="30">
        <f>VLOOKUP(S312,LAI!$E$132:$F$282,2,FALSE)</f>
        <v>2.6069733117608935</v>
      </c>
      <c r="U312" s="32">
        <f t="shared" si="58"/>
        <v>0</v>
      </c>
      <c r="V312" s="35"/>
    </row>
    <row r="313" spans="1:22" x14ac:dyDescent="0.35">
      <c r="A313" s="23">
        <f t="shared" si="69"/>
        <v>310</v>
      </c>
      <c r="B313" s="30">
        <f>IF(A313&lt;=Calculator!$B$9,'Growth rate'!B312,0)</f>
        <v>0</v>
      </c>
      <c r="C313" s="30">
        <f t="shared" si="59"/>
        <v>0</v>
      </c>
      <c r="D313" s="31">
        <f t="shared" si="60"/>
        <v>0</v>
      </c>
      <c r="E313" s="31">
        <f t="shared" si="61"/>
        <v>0</v>
      </c>
      <c r="F313" s="31">
        <f t="shared" si="56"/>
        <v>0</v>
      </c>
      <c r="G313" s="24">
        <f t="shared" si="62"/>
        <v>0.5</v>
      </c>
      <c r="H313" s="30">
        <f>VLOOKUP(G313,LAI!$E$132:$F$282,2,FALSE)</f>
        <v>2.6069733117608935</v>
      </c>
      <c r="I313" s="32">
        <f t="shared" si="67"/>
        <v>0</v>
      </c>
      <c r="J313" s="40">
        <f t="shared" si="68"/>
        <v>1</v>
      </c>
      <c r="K313" s="41"/>
      <c r="L313" s="40"/>
      <c r="M313" s="23">
        <v>310</v>
      </c>
      <c r="N313" s="30">
        <f>IF(M313&lt;=Calculator!$F$9,'Growth rate'!J312,0)</f>
        <v>0</v>
      </c>
      <c r="O313" s="30">
        <f t="shared" si="63"/>
        <v>0</v>
      </c>
      <c r="P313" s="31">
        <f t="shared" si="64"/>
        <v>0</v>
      </c>
      <c r="Q313" s="31">
        <f t="shared" si="65"/>
        <v>0</v>
      </c>
      <c r="R313" s="31">
        <f t="shared" si="57"/>
        <v>0</v>
      </c>
      <c r="S313" s="24">
        <f t="shared" si="66"/>
        <v>0.5</v>
      </c>
      <c r="T313" s="30">
        <f>VLOOKUP(S313,LAI!$E$132:$F$282,2,FALSE)</f>
        <v>2.6069733117608935</v>
      </c>
      <c r="U313" s="32">
        <f t="shared" si="58"/>
        <v>0</v>
      </c>
      <c r="V313" s="35"/>
    </row>
    <row r="314" spans="1:22" x14ac:dyDescent="0.35">
      <c r="A314" s="23">
        <f t="shared" si="69"/>
        <v>311</v>
      </c>
      <c r="B314" s="30">
        <f>IF(A314&lt;=Calculator!$B$9,'Growth rate'!B313,0)</f>
        <v>0</v>
      </c>
      <c r="C314" s="30">
        <f t="shared" si="59"/>
        <v>0</v>
      </c>
      <c r="D314" s="31">
        <f t="shared" si="60"/>
        <v>0</v>
      </c>
      <c r="E314" s="31">
        <f t="shared" si="61"/>
        <v>0</v>
      </c>
      <c r="F314" s="31">
        <f t="shared" si="56"/>
        <v>0</v>
      </c>
      <c r="G314" s="24">
        <f t="shared" si="62"/>
        <v>0.5</v>
      </c>
      <c r="H314" s="30">
        <f>VLOOKUP(G314,LAI!$E$132:$F$282,2,FALSE)</f>
        <v>2.6069733117608935</v>
      </c>
      <c r="I314" s="32">
        <f t="shared" si="67"/>
        <v>0</v>
      </c>
      <c r="J314" s="40">
        <f t="shared" si="68"/>
        <v>1</v>
      </c>
      <c r="K314" s="41"/>
      <c r="L314" s="40"/>
      <c r="M314" s="23">
        <v>311</v>
      </c>
      <c r="N314" s="30">
        <f>IF(M314&lt;=Calculator!$F$9,'Growth rate'!J313,0)</f>
        <v>0</v>
      </c>
      <c r="O314" s="30">
        <f t="shared" si="63"/>
        <v>0</v>
      </c>
      <c r="P314" s="31">
        <f t="shared" si="64"/>
        <v>0</v>
      </c>
      <c r="Q314" s="31">
        <f t="shared" si="65"/>
        <v>0</v>
      </c>
      <c r="R314" s="31">
        <f t="shared" si="57"/>
        <v>0</v>
      </c>
      <c r="S314" s="24">
        <f t="shared" si="66"/>
        <v>0.5</v>
      </c>
      <c r="T314" s="30">
        <f>VLOOKUP(S314,LAI!$E$132:$F$282,2,FALSE)</f>
        <v>2.6069733117608935</v>
      </c>
      <c r="U314" s="32">
        <f t="shared" si="58"/>
        <v>0</v>
      </c>
      <c r="V314" s="35"/>
    </row>
    <row r="315" spans="1:22" x14ac:dyDescent="0.35">
      <c r="A315" s="23">
        <f t="shared" si="69"/>
        <v>312</v>
      </c>
      <c r="B315" s="30">
        <f>IF(A315&lt;=Calculator!$B$9,'Growth rate'!B314,0)</f>
        <v>0</v>
      </c>
      <c r="C315" s="30">
        <f t="shared" si="59"/>
        <v>0</v>
      </c>
      <c r="D315" s="31">
        <f t="shared" si="60"/>
        <v>0</v>
      </c>
      <c r="E315" s="31">
        <f t="shared" si="61"/>
        <v>0</v>
      </c>
      <c r="F315" s="31">
        <f t="shared" si="56"/>
        <v>0</v>
      </c>
      <c r="G315" s="24">
        <f t="shared" si="62"/>
        <v>0.5</v>
      </c>
      <c r="H315" s="30">
        <f>VLOOKUP(G315,LAI!$E$132:$F$282,2,FALSE)</f>
        <v>2.6069733117608935</v>
      </c>
      <c r="I315" s="32">
        <f t="shared" si="67"/>
        <v>0</v>
      </c>
      <c r="J315" s="40">
        <f t="shared" si="68"/>
        <v>1</v>
      </c>
      <c r="K315" s="41"/>
      <c r="L315" s="40"/>
      <c r="M315" s="23">
        <v>312</v>
      </c>
      <c r="N315" s="30">
        <f>IF(M315&lt;=Calculator!$F$9,'Growth rate'!J314,0)</f>
        <v>0</v>
      </c>
      <c r="O315" s="30">
        <f t="shared" si="63"/>
        <v>0</v>
      </c>
      <c r="P315" s="31">
        <f t="shared" si="64"/>
        <v>0</v>
      </c>
      <c r="Q315" s="31">
        <f t="shared" si="65"/>
        <v>0</v>
      </c>
      <c r="R315" s="31">
        <f t="shared" si="57"/>
        <v>0</v>
      </c>
      <c r="S315" s="24">
        <f t="shared" si="66"/>
        <v>0.5</v>
      </c>
      <c r="T315" s="30">
        <f>VLOOKUP(S315,LAI!$E$132:$F$282,2,FALSE)</f>
        <v>2.6069733117608935</v>
      </c>
      <c r="U315" s="32">
        <f t="shared" si="58"/>
        <v>0</v>
      </c>
      <c r="V315" s="35"/>
    </row>
    <row r="316" spans="1:22" x14ac:dyDescent="0.35">
      <c r="A316" s="23">
        <f t="shared" si="69"/>
        <v>313</v>
      </c>
      <c r="B316" s="30">
        <f>IF(A316&lt;=Calculator!$B$9,'Growth rate'!B315,0)</f>
        <v>0</v>
      </c>
      <c r="C316" s="30">
        <f t="shared" si="59"/>
        <v>0</v>
      </c>
      <c r="D316" s="31">
        <f t="shared" si="60"/>
        <v>0</v>
      </c>
      <c r="E316" s="31">
        <f t="shared" si="61"/>
        <v>0</v>
      </c>
      <c r="F316" s="31">
        <f t="shared" si="56"/>
        <v>0</v>
      </c>
      <c r="G316" s="24">
        <f t="shared" si="62"/>
        <v>0.5</v>
      </c>
      <c r="H316" s="30">
        <f>VLOOKUP(G316,LAI!$E$132:$F$282,2,FALSE)</f>
        <v>2.6069733117608935</v>
      </c>
      <c r="I316" s="32">
        <f t="shared" si="67"/>
        <v>0</v>
      </c>
      <c r="J316" s="40">
        <f t="shared" si="68"/>
        <v>1</v>
      </c>
      <c r="K316" s="41"/>
      <c r="L316" s="40"/>
      <c r="M316" s="23">
        <v>313</v>
      </c>
      <c r="N316" s="30">
        <f>IF(M316&lt;=Calculator!$F$9,'Growth rate'!J315,0)</f>
        <v>0</v>
      </c>
      <c r="O316" s="30">
        <f t="shared" si="63"/>
        <v>0</v>
      </c>
      <c r="P316" s="31">
        <f t="shared" si="64"/>
        <v>0</v>
      </c>
      <c r="Q316" s="31">
        <f t="shared" si="65"/>
        <v>0</v>
      </c>
      <c r="R316" s="31">
        <f t="shared" si="57"/>
        <v>0</v>
      </c>
      <c r="S316" s="24">
        <f t="shared" si="66"/>
        <v>0.5</v>
      </c>
      <c r="T316" s="30">
        <f>VLOOKUP(S316,LAI!$E$132:$F$282,2,FALSE)</f>
        <v>2.6069733117608935</v>
      </c>
      <c r="U316" s="32">
        <f t="shared" si="58"/>
        <v>0</v>
      </c>
      <c r="V316" s="35"/>
    </row>
    <row r="317" spans="1:22" x14ac:dyDescent="0.35">
      <c r="A317" s="23">
        <f t="shared" si="69"/>
        <v>314</v>
      </c>
      <c r="B317" s="30">
        <f>IF(A317&lt;=Calculator!$B$9,'Growth rate'!B316,0)</f>
        <v>0</v>
      </c>
      <c r="C317" s="30">
        <f t="shared" si="59"/>
        <v>0</v>
      </c>
      <c r="D317" s="31">
        <f t="shared" si="60"/>
        <v>0</v>
      </c>
      <c r="E317" s="31">
        <f t="shared" si="61"/>
        <v>0</v>
      </c>
      <c r="F317" s="31">
        <f t="shared" si="56"/>
        <v>0</v>
      </c>
      <c r="G317" s="24">
        <f t="shared" si="62"/>
        <v>0.5</v>
      </c>
      <c r="H317" s="30">
        <f>VLOOKUP(G317,LAI!$E$132:$F$282,2,FALSE)</f>
        <v>2.6069733117608935</v>
      </c>
      <c r="I317" s="32">
        <f t="shared" si="67"/>
        <v>0</v>
      </c>
      <c r="J317" s="40">
        <f t="shared" si="68"/>
        <v>1</v>
      </c>
      <c r="K317" s="41"/>
      <c r="L317" s="40"/>
      <c r="M317" s="23">
        <v>314</v>
      </c>
      <c r="N317" s="30">
        <f>IF(M317&lt;=Calculator!$F$9,'Growth rate'!J316,0)</f>
        <v>0</v>
      </c>
      <c r="O317" s="30">
        <f t="shared" si="63"/>
        <v>0</v>
      </c>
      <c r="P317" s="31">
        <f t="shared" si="64"/>
        <v>0</v>
      </c>
      <c r="Q317" s="31">
        <f t="shared" si="65"/>
        <v>0</v>
      </c>
      <c r="R317" s="31">
        <f t="shared" si="57"/>
        <v>0</v>
      </c>
      <c r="S317" s="24">
        <f t="shared" si="66"/>
        <v>0.5</v>
      </c>
      <c r="T317" s="30">
        <f>VLOOKUP(S317,LAI!$E$132:$F$282,2,FALSE)</f>
        <v>2.6069733117608935</v>
      </c>
      <c r="U317" s="32">
        <f t="shared" si="58"/>
        <v>0</v>
      </c>
      <c r="V317" s="35"/>
    </row>
    <row r="318" spans="1:22" x14ac:dyDescent="0.35">
      <c r="A318" s="23">
        <f t="shared" si="69"/>
        <v>315</v>
      </c>
      <c r="B318" s="30">
        <f>IF(A318&lt;=Calculator!$B$9,'Growth rate'!B317,0)</f>
        <v>0</v>
      </c>
      <c r="C318" s="30">
        <f t="shared" si="59"/>
        <v>0</v>
      </c>
      <c r="D318" s="31">
        <f t="shared" si="60"/>
        <v>0</v>
      </c>
      <c r="E318" s="31">
        <f t="shared" si="61"/>
        <v>0</v>
      </c>
      <c r="F318" s="31">
        <f t="shared" si="56"/>
        <v>0</v>
      </c>
      <c r="G318" s="24">
        <f t="shared" si="62"/>
        <v>0.5</v>
      </c>
      <c r="H318" s="30">
        <f>VLOOKUP(G318,LAI!$E$132:$F$282,2,FALSE)</f>
        <v>2.6069733117608935</v>
      </c>
      <c r="I318" s="32">
        <f t="shared" si="67"/>
        <v>0</v>
      </c>
      <c r="J318" s="40">
        <f t="shared" si="68"/>
        <v>1</v>
      </c>
      <c r="K318" s="41"/>
      <c r="L318" s="40"/>
      <c r="M318" s="23">
        <v>315</v>
      </c>
      <c r="N318" s="30">
        <f>IF(M318&lt;=Calculator!$F$9,'Growth rate'!J317,0)</f>
        <v>0</v>
      </c>
      <c r="O318" s="30">
        <f t="shared" si="63"/>
        <v>0</v>
      </c>
      <c r="P318" s="31">
        <f t="shared" si="64"/>
        <v>0</v>
      </c>
      <c r="Q318" s="31">
        <f t="shared" si="65"/>
        <v>0</v>
      </c>
      <c r="R318" s="31">
        <f t="shared" si="57"/>
        <v>0</v>
      </c>
      <c r="S318" s="24">
        <f t="shared" si="66"/>
        <v>0.5</v>
      </c>
      <c r="T318" s="30">
        <f>VLOOKUP(S318,LAI!$E$132:$F$282,2,FALSE)</f>
        <v>2.6069733117608935</v>
      </c>
      <c r="U318" s="32">
        <f t="shared" si="58"/>
        <v>0</v>
      </c>
      <c r="V318" s="35"/>
    </row>
    <row r="319" spans="1:22" x14ac:dyDescent="0.35">
      <c r="A319" s="23">
        <f t="shared" si="69"/>
        <v>316</v>
      </c>
      <c r="B319" s="30">
        <f>IF(A319&lt;=Calculator!$B$9,'Growth rate'!B318,0)</f>
        <v>0</v>
      </c>
      <c r="C319" s="30">
        <f t="shared" si="59"/>
        <v>0</v>
      </c>
      <c r="D319" s="31">
        <f t="shared" si="60"/>
        <v>0</v>
      </c>
      <c r="E319" s="31">
        <f t="shared" si="61"/>
        <v>0</v>
      </c>
      <c r="F319" s="31">
        <f t="shared" si="56"/>
        <v>0</v>
      </c>
      <c r="G319" s="24">
        <f t="shared" si="62"/>
        <v>0.5</v>
      </c>
      <c r="H319" s="30">
        <f>VLOOKUP(G319,LAI!$E$132:$F$282,2,FALSE)</f>
        <v>2.6069733117608935</v>
      </c>
      <c r="I319" s="32">
        <f t="shared" si="67"/>
        <v>0</v>
      </c>
      <c r="J319" s="40">
        <f t="shared" si="68"/>
        <v>1</v>
      </c>
      <c r="K319" s="41"/>
      <c r="L319" s="40"/>
      <c r="M319" s="23">
        <v>316</v>
      </c>
      <c r="N319" s="30">
        <f>IF(M319&lt;=Calculator!$F$9,'Growth rate'!J318,0)</f>
        <v>0</v>
      </c>
      <c r="O319" s="30">
        <f t="shared" si="63"/>
        <v>0</v>
      </c>
      <c r="P319" s="31">
        <f t="shared" si="64"/>
        <v>0</v>
      </c>
      <c r="Q319" s="31">
        <f t="shared" si="65"/>
        <v>0</v>
      </c>
      <c r="R319" s="31">
        <f t="shared" si="57"/>
        <v>0</v>
      </c>
      <c r="S319" s="24">
        <f t="shared" si="66"/>
        <v>0.5</v>
      </c>
      <c r="T319" s="30">
        <f>VLOOKUP(S319,LAI!$E$132:$F$282,2,FALSE)</f>
        <v>2.6069733117608935</v>
      </c>
      <c r="U319" s="32">
        <f t="shared" si="58"/>
        <v>0</v>
      </c>
      <c r="V319" s="35"/>
    </row>
    <row r="320" spans="1:22" x14ac:dyDescent="0.35">
      <c r="A320" s="23">
        <f t="shared" si="69"/>
        <v>317</v>
      </c>
      <c r="B320" s="30">
        <f>IF(A320&lt;=Calculator!$B$9,'Growth rate'!B319,0)</f>
        <v>0</v>
      </c>
      <c r="C320" s="30">
        <f t="shared" si="59"/>
        <v>0</v>
      </c>
      <c r="D320" s="31">
        <f t="shared" si="60"/>
        <v>0</v>
      </c>
      <c r="E320" s="31">
        <f t="shared" si="61"/>
        <v>0</v>
      </c>
      <c r="F320" s="31">
        <f t="shared" si="56"/>
        <v>0</v>
      </c>
      <c r="G320" s="24">
        <f t="shared" si="62"/>
        <v>0.5</v>
      </c>
      <c r="H320" s="30">
        <f>VLOOKUP(G320,LAI!$E$132:$F$282,2,FALSE)</f>
        <v>2.6069733117608935</v>
      </c>
      <c r="I320" s="32">
        <f t="shared" si="67"/>
        <v>0</v>
      </c>
      <c r="J320" s="40">
        <f t="shared" si="68"/>
        <v>1</v>
      </c>
      <c r="K320" s="41"/>
      <c r="L320" s="40"/>
      <c r="M320" s="23">
        <v>317</v>
      </c>
      <c r="N320" s="30">
        <f>IF(M320&lt;=Calculator!$F$9,'Growth rate'!J319,0)</f>
        <v>0</v>
      </c>
      <c r="O320" s="30">
        <f t="shared" si="63"/>
        <v>0</v>
      </c>
      <c r="P320" s="31">
        <f t="shared" si="64"/>
        <v>0</v>
      </c>
      <c r="Q320" s="31">
        <f t="shared" si="65"/>
        <v>0</v>
      </c>
      <c r="R320" s="31">
        <f t="shared" si="57"/>
        <v>0</v>
      </c>
      <c r="S320" s="24">
        <f t="shared" si="66"/>
        <v>0.5</v>
      </c>
      <c r="T320" s="30">
        <f>VLOOKUP(S320,LAI!$E$132:$F$282,2,FALSE)</f>
        <v>2.6069733117608935</v>
      </c>
      <c r="U320" s="32">
        <f t="shared" si="58"/>
        <v>0</v>
      </c>
      <c r="V320" s="35"/>
    </row>
    <row r="321" spans="1:22" x14ac:dyDescent="0.35">
      <c r="A321" s="23">
        <f t="shared" si="69"/>
        <v>318</v>
      </c>
      <c r="B321" s="30">
        <f>IF(A321&lt;=Calculator!$B$9,'Growth rate'!B320,0)</f>
        <v>0</v>
      </c>
      <c r="C321" s="30">
        <f t="shared" si="59"/>
        <v>0</v>
      </c>
      <c r="D321" s="31">
        <f t="shared" si="60"/>
        <v>0</v>
      </c>
      <c r="E321" s="31">
        <f t="shared" si="61"/>
        <v>0</v>
      </c>
      <c r="F321" s="31">
        <f t="shared" si="56"/>
        <v>0</v>
      </c>
      <c r="G321" s="24">
        <f t="shared" si="62"/>
        <v>0.5</v>
      </c>
      <c r="H321" s="30">
        <f>VLOOKUP(G321,LAI!$E$132:$F$282,2,FALSE)</f>
        <v>2.6069733117608935</v>
      </c>
      <c r="I321" s="32">
        <f t="shared" si="67"/>
        <v>0</v>
      </c>
      <c r="J321" s="40">
        <f t="shared" si="68"/>
        <v>1</v>
      </c>
      <c r="K321" s="41"/>
      <c r="L321" s="40"/>
      <c r="M321" s="23">
        <v>318</v>
      </c>
      <c r="N321" s="30">
        <f>IF(M321&lt;=Calculator!$F$9,'Growth rate'!J320,0)</f>
        <v>0</v>
      </c>
      <c r="O321" s="30">
        <f t="shared" si="63"/>
        <v>0</v>
      </c>
      <c r="P321" s="31">
        <f t="shared" si="64"/>
        <v>0</v>
      </c>
      <c r="Q321" s="31">
        <f t="shared" si="65"/>
        <v>0</v>
      </c>
      <c r="R321" s="31">
        <f t="shared" si="57"/>
        <v>0</v>
      </c>
      <c r="S321" s="24">
        <f t="shared" si="66"/>
        <v>0.5</v>
      </c>
      <c r="T321" s="30">
        <f>VLOOKUP(S321,LAI!$E$132:$F$282,2,FALSE)</f>
        <v>2.6069733117608935</v>
      </c>
      <c r="U321" s="32">
        <f t="shared" si="58"/>
        <v>0</v>
      </c>
      <c r="V321" s="35"/>
    </row>
    <row r="322" spans="1:22" x14ac:dyDescent="0.35">
      <c r="A322" s="23">
        <f t="shared" si="69"/>
        <v>319</v>
      </c>
      <c r="B322" s="30">
        <f>IF(A322&lt;=Calculator!$B$9,'Growth rate'!B321,0)</f>
        <v>0</v>
      </c>
      <c r="C322" s="30">
        <f t="shared" si="59"/>
        <v>0</v>
      </c>
      <c r="D322" s="31">
        <f t="shared" si="60"/>
        <v>0</v>
      </c>
      <c r="E322" s="31">
        <f t="shared" si="61"/>
        <v>0</v>
      </c>
      <c r="F322" s="31">
        <f t="shared" si="56"/>
        <v>0</v>
      </c>
      <c r="G322" s="24">
        <f t="shared" si="62"/>
        <v>0.5</v>
      </c>
      <c r="H322" s="30">
        <f>VLOOKUP(G322,LAI!$E$132:$F$282,2,FALSE)</f>
        <v>2.6069733117608935</v>
      </c>
      <c r="I322" s="32">
        <f t="shared" si="67"/>
        <v>0</v>
      </c>
      <c r="J322" s="40">
        <f t="shared" si="68"/>
        <v>1</v>
      </c>
      <c r="K322" s="41"/>
      <c r="L322" s="40"/>
      <c r="M322" s="23">
        <v>319</v>
      </c>
      <c r="N322" s="30">
        <f>IF(M322&lt;=Calculator!$F$9,'Growth rate'!J321,0)</f>
        <v>0</v>
      </c>
      <c r="O322" s="30">
        <f t="shared" si="63"/>
        <v>0</v>
      </c>
      <c r="P322" s="31">
        <f t="shared" si="64"/>
        <v>0</v>
      </c>
      <c r="Q322" s="31">
        <f t="shared" si="65"/>
        <v>0</v>
      </c>
      <c r="R322" s="31">
        <f t="shared" si="57"/>
        <v>0</v>
      </c>
      <c r="S322" s="24">
        <f t="shared" si="66"/>
        <v>0.5</v>
      </c>
      <c r="T322" s="30">
        <f>VLOOKUP(S322,LAI!$E$132:$F$282,2,FALSE)</f>
        <v>2.6069733117608935</v>
      </c>
      <c r="U322" s="32">
        <f t="shared" si="58"/>
        <v>0</v>
      </c>
      <c r="V322" s="35"/>
    </row>
    <row r="323" spans="1:22" x14ac:dyDescent="0.35">
      <c r="A323" s="23">
        <f t="shared" si="69"/>
        <v>320</v>
      </c>
      <c r="B323" s="30">
        <f>IF(A323&lt;=Calculator!$B$9,'Growth rate'!B322,0)</f>
        <v>0</v>
      </c>
      <c r="C323" s="30">
        <f t="shared" si="59"/>
        <v>0</v>
      </c>
      <c r="D323" s="31">
        <f t="shared" si="60"/>
        <v>0</v>
      </c>
      <c r="E323" s="31">
        <f t="shared" si="61"/>
        <v>0</v>
      </c>
      <c r="F323" s="31">
        <f t="shared" si="56"/>
        <v>0</v>
      </c>
      <c r="G323" s="24">
        <f t="shared" si="62"/>
        <v>0.5</v>
      </c>
      <c r="H323" s="30">
        <f>VLOOKUP(G323,LAI!$E$132:$F$282,2,FALSE)</f>
        <v>2.6069733117608935</v>
      </c>
      <c r="I323" s="32">
        <f t="shared" si="67"/>
        <v>0</v>
      </c>
      <c r="J323" s="40">
        <f t="shared" si="68"/>
        <v>1</v>
      </c>
      <c r="K323" s="41"/>
      <c r="L323" s="40"/>
      <c r="M323" s="23">
        <v>320</v>
      </c>
      <c r="N323" s="30">
        <f>IF(M323&lt;=Calculator!$F$9,'Growth rate'!J322,0)</f>
        <v>0</v>
      </c>
      <c r="O323" s="30">
        <f t="shared" si="63"/>
        <v>0</v>
      </c>
      <c r="P323" s="31">
        <f t="shared" si="64"/>
        <v>0</v>
      </c>
      <c r="Q323" s="31">
        <f t="shared" si="65"/>
        <v>0</v>
      </c>
      <c r="R323" s="31">
        <f t="shared" si="57"/>
        <v>0</v>
      </c>
      <c r="S323" s="24">
        <f t="shared" si="66"/>
        <v>0.5</v>
      </c>
      <c r="T323" s="30">
        <f>VLOOKUP(S323,LAI!$E$132:$F$282,2,FALSE)</f>
        <v>2.6069733117608935</v>
      </c>
      <c r="U323" s="32">
        <f t="shared" si="58"/>
        <v>0</v>
      </c>
      <c r="V323" s="35"/>
    </row>
    <row r="324" spans="1:22" x14ac:dyDescent="0.35">
      <c r="A324" s="23">
        <f t="shared" si="69"/>
        <v>321</v>
      </c>
      <c r="B324" s="30">
        <f>IF(A324&lt;=Calculator!$B$9,'Growth rate'!B323,0)</f>
        <v>0</v>
      </c>
      <c r="C324" s="30">
        <f t="shared" si="59"/>
        <v>0</v>
      </c>
      <c r="D324" s="31">
        <f t="shared" si="60"/>
        <v>0</v>
      </c>
      <c r="E324" s="31">
        <f t="shared" si="61"/>
        <v>0</v>
      </c>
      <c r="F324" s="31">
        <f t="shared" ref="F324:F387" si="70">IF(D324&gt;0,IF(E324&gt;0,D324/E324,0),0)</f>
        <v>0</v>
      </c>
      <c r="G324" s="24">
        <f t="shared" si="62"/>
        <v>0.5</v>
      </c>
      <c r="H324" s="30">
        <f>VLOOKUP(G324,LAI!$E$132:$F$282,2,FALSE)</f>
        <v>2.6069733117608935</v>
      </c>
      <c r="I324" s="32">
        <f t="shared" si="67"/>
        <v>0</v>
      </c>
      <c r="J324" s="40">
        <f t="shared" si="68"/>
        <v>1</v>
      </c>
      <c r="K324" s="41"/>
      <c r="L324" s="40"/>
      <c r="M324" s="23">
        <v>321</v>
      </c>
      <c r="N324" s="30">
        <f>IF(M324&lt;=Calculator!$F$9,'Growth rate'!J323,0)</f>
        <v>0</v>
      </c>
      <c r="O324" s="30">
        <f t="shared" si="63"/>
        <v>0</v>
      </c>
      <c r="P324" s="31">
        <f t="shared" si="64"/>
        <v>0</v>
      </c>
      <c r="Q324" s="31">
        <f t="shared" si="65"/>
        <v>0</v>
      </c>
      <c r="R324" s="31">
        <f t="shared" ref="R324:R387" si="71">IF(P324&gt;0,IF(Q324&gt;0,P324/Q324,0),0)</f>
        <v>0</v>
      </c>
      <c r="S324" s="24">
        <f t="shared" si="66"/>
        <v>0.5</v>
      </c>
      <c r="T324" s="30">
        <f>VLOOKUP(S324,LAI!$E$132:$F$282,2,FALSE)</f>
        <v>2.6069733117608935</v>
      </c>
      <c r="U324" s="32">
        <f t="shared" ref="U324:U387" si="72">(((Q324/2)^2)*PI())*T324</f>
        <v>0</v>
      </c>
      <c r="V324" s="35"/>
    </row>
    <row r="325" spans="1:22" x14ac:dyDescent="0.35">
      <c r="A325" s="23">
        <f t="shared" si="69"/>
        <v>322</v>
      </c>
      <c r="B325" s="30">
        <f>IF(A325&lt;=Calculator!$B$9,'Growth rate'!B324,0)</f>
        <v>0</v>
      </c>
      <c r="C325" s="30">
        <f t="shared" ref="C325:C388" si="73">IF(B325&lt;=10,B325,10)</f>
        <v>0</v>
      </c>
      <c r="D325" s="31">
        <f t="shared" ref="D325:D388" si="74">IF(C325&gt;0,4.8082  + (C325 * 1.6692),0)</f>
        <v>0</v>
      </c>
      <c r="E325" s="31">
        <f t="shared" ref="E325:E388" si="75">IF(C325&gt;0,EXP(1.9526  + (LN(C325) * 0.3644)),0)</f>
        <v>0</v>
      </c>
      <c r="F325" s="31">
        <f t="shared" si="70"/>
        <v>0</v>
      </c>
      <c r="G325" s="24">
        <f t="shared" ref="G325:G388" si="76">IF(F325&gt;2,2, IF(F325&lt;0.5,0.5,ROUND(F325,2)))</f>
        <v>0.5</v>
      </c>
      <c r="H325" s="30">
        <f>VLOOKUP(G325,LAI!$E$132:$F$282,2,FALSE)</f>
        <v>2.6069733117608935</v>
      </c>
      <c r="I325" s="32">
        <f t="shared" si="67"/>
        <v>0</v>
      </c>
      <c r="J325" s="40">
        <f t="shared" si="68"/>
        <v>1</v>
      </c>
      <c r="K325" s="41"/>
      <c r="L325" s="40"/>
      <c r="M325" s="23">
        <v>322</v>
      </c>
      <c r="N325" s="30">
        <f>IF(M325&lt;=Calculator!$F$9,'Growth rate'!J324,0)</f>
        <v>0</v>
      </c>
      <c r="O325" s="30">
        <f t="shared" ref="O325:O388" si="77">IF(N325&lt;=10,N325,10)</f>
        <v>0</v>
      </c>
      <c r="P325" s="31">
        <f t="shared" ref="P325:P388" si="78">IF(O325&gt;0,4.8082  + (O325 * 1.6692),0)</f>
        <v>0</v>
      </c>
      <c r="Q325" s="31">
        <f t="shared" ref="Q325:Q388" si="79">IF(O325&gt;0,EXP(1.9526  + (LN(O325) * 0.3644)),0)</f>
        <v>0</v>
      </c>
      <c r="R325" s="31">
        <f t="shared" si="71"/>
        <v>0</v>
      </c>
      <c r="S325" s="24">
        <f t="shared" ref="S325:S388" si="80">IF(R325&gt;2,2, IF(R325&lt;0.5,0.5,ROUND(R325,2)))</f>
        <v>0.5</v>
      </c>
      <c r="T325" s="30">
        <f>VLOOKUP(S325,LAI!$E$132:$F$282,2,FALSE)</f>
        <v>2.6069733117608935</v>
      </c>
      <c r="U325" s="32">
        <f t="shared" si="72"/>
        <v>0</v>
      </c>
      <c r="V325" s="35"/>
    </row>
    <row r="326" spans="1:22" x14ac:dyDescent="0.35">
      <c r="A326" s="23">
        <f t="shared" si="69"/>
        <v>323</v>
      </c>
      <c r="B326" s="30">
        <f>IF(A326&lt;=Calculator!$B$9,'Growth rate'!B325,0)</f>
        <v>0</v>
      </c>
      <c r="C326" s="30">
        <f t="shared" si="73"/>
        <v>0</v>
      </c>
      <c r="D326" s="31">
        <f t="shared" si="74"/>
        <v>0</v>
      </c>
      <c r="E326" s="31">
        <f t="shared" si="75"/>
        <v>0</v>
      </c>
      <c r="F326" s="31">
        <f t="shared" si="70"/>
        <v>0</v>
      </c>
      <c r="G326" s="24">
        <f t="shared" si="76"/>
        <v>0.5</v>
      </c>
      <c r="H326" s="30">
        <f>VLOOKUP(G326,LAI!$E$132:$F$282,2,FALSE)</f>
        <v>2.6069733117608935</v>
      </c>
      <c r="I326" s="32">
        <f t="shared" ref="I326:I389" si="81">IF(E326=0,0,IF(((((E326/2)^2)*PI())*H326)&lt;I325, I325,((((E326/2)^2)*PI())*H326)))</f>
        <v>0</v>
      </c>
      <c r="J326" s="40">
        <f t="shared" ref="J326:J389" si="82">IF(I326=I325,1,"")</f>
        <v>1</v>
      </c>
      <c r="K326" s="41"/>
      <c r="L326" s="40"/>
      <c r="M326" s="23">
        <v>323</v>
      </c>
      <c r="N326" s="30">
        <f>IF(M326&lt;=Calculator!$F$9,'Growth rate'!J325,0)</f>
        <v>0</v>
      </c>
      <c r="O326" s="30">
        <f t="shared" si="77"/>
        <v>0</v>
      </c>
      <c r="P326" s="31">
        <f t="shared" si="78"/>
        <v>0</v>
      </c>
      <c r="Q326" s="31">
        <f t="shared" si="79"/>
        <v>0</v>
      </c>
      <c r="R326" s="31">
        <f t="shared" si="71"/>
        <v>0</v>
      </c>
      <c r="S326" s="24">
        <f t="shared" si="80"/>
        <v>0.5</v>
      </c>
      <c r="T326" s="30">
        <f>VLOOKUP(S326,LAI!$E$132:$F$282,2,FALSE)</f>
        <v>2.6069733117608935</v>
      </c>
      <c r="U326" s="32">
        <f t="shared" si="72"/>
        <v>0</v>
      </c>
      <c r="V326" s="35"/>
    </row>
    <row r="327" spans="1:22" x14ac:dyDescent="0.35">
      <c r="A327" s="23">
        <f t="shared" si="69"/>
        <v>324</v>
      </c>
      <c r="B327" s="30">
        <f>IF(A327&lt;=Calculator!$B$9,'Growth rate'!B326,0)</f>
        <v>0</v>
      </c>
      <c r="C327" s="30">
        <f t="shared" si="73"/>
        <v>0</v>
      </c>
      <c r="D327" s="31">
        <f t="shared" si="74"/>
        <v>0</v>
      </c>
      <c r="E327" s="31">
        <f t="shared" si="75"/>
        <v>0</v>
      </c>
      <c r="F327" s="31">
        <f t="shared" si="70"/>
        <v>0</v>
      </c>
      <c r="G327" s="24">
        <f t="shared" si="76"/>
        <v>0.5</v>
      </c>
      <c r="H327" s="30">
        <f>VLOOKUP(G327,LAI!$E$132:$F$282,2,FALSE)</f>
        <v>2.6069733117608935</v>
      </c>
      <c r="I327" s="32">
        <f t="shared" si="81"/>
        <v>0</v>
      </c>
      <c r="J327" s="40">
        <f t="shared" si="82"/>
        <v>1</v>
      </c>
      <c r="K327" s="41"/>
      <c r="L327" s="40"/>
      <c r="M327" s="23">
        <v>324</v>
      </c>
      <c r="N327" s="30">
        <f>IF(M327&lt;=Calculator!$F$9,'Growth rate'!J326,0)</f>
        <v>0</v>
      </c>
      <c r="O327" s="30">
        <f t="shared" si="77"/>
        <v>0</v>
      </c>
      <c r="P327" s="31">
        <f t="shared" si="78"/>
        <v>0</v>
      </c>
      <c r="Q327" s="31">
        <f t="shared" si="79"/>
        <v>0</v>
      </c>
      <c r="R327" s="31">
        <f t="shared" si="71"/>
        <v>0</v>
      </c>
      <c r="S327" s="24">
        <f t="shared" si="80"/>
        <v>0.5</v>
      </c>
      <c r="T327" s="30">
        <f>VLOOKUP(S327,LAI!$E$132:$F$282,2,FALSE)</f>
        <v>2.6069733117608935</v>
      </c>
      <c r="U327" s="32">
        <f t="shared" si="72"/>
        <v>0</v>
      </c>
      <c r="V327" s="35"/>
    </row>
    <row r="328" spans="1:22" x14ac:dyDescent="0.35">
      <c r="A328" s="23">
        <f t="shared" si="69"/>
        <v>325</v>
      </c>
      <c r="B328" s="30">
        <f>IF(A328&lt;=Calculator!$B$9,'Growth rate'!B327,0)</f>
        <v>0</v>
      </c>
      <c r="C328" s="30">
        <f t="shared" si="73"/>
        <v>0</v>
      </c>
      <c r="D328" s="31">
        <f t="shared" si="74"/>
        <v>0</v>
      </c>
      <c r="E328" s="31">
        <f t="shared" si="75"/>
        <v>0</v>
      </c>
      <c r="F328" s="31">
        <f t="shared" si="70"/>
        <v>0</v>
      </c>
      <c r="G328" s="24">
        <f t="shared" si="76"/>
        <v>0.5</v>
      </c>
      <c r="H328" s="30">
        <f>VLOOKUP(G328,LAI!$E$132:$F$282,2,FALSE)</f>
        <v>2.6069733117608935</v>
      </c>
      <c r="I328" s="32">
        <f t="shared" si="81"/>
        <v>0</v>
      </c>
      <c r="J328" s="40">
        <f t="shared" si="82"/>
        <v>1</v>
      </c>
      <c r="K328" s="41"/>
      <c r="L328" s="40"/>
      <c r="M328" s="23">
        <v>325</v>
      </c>
      <c r="N328" s="30">
        <f>IF(M328&lt;=Calculator!$F$9,'Growth rate'!J327,0)</f>
        <v>0</v>
      </c>
      <c r="O328" s="30">
        <f t="shared" si="77"/>
        <v>0</v>
      </c>
      <c r="P328" s="31">
        <f t="shared" si="78"/>
        <v>0</v>
      </c>
      <c r="Q328" s="31">
        <f t="shared" si="79"/>
        <v>0</v>
      </c>
      <c r="R328" s="31">
        <f t="shared" si="71"/>
        <v>0</v>
      </c>
      <c r="S328" s="24">
        <f t="shared" si="80"/>
        <v>0.5</v>
      </c>
      <c r="T328" s="30">
        <f>VLOOKUP(S328,LAI!$E$132:$F$282,2,FALSE)</f>
        <v>2.6069733117608935</v>
      </c>
      <c r="U328" s="32">
        <f t="shared" si="72"/>
        <v>0</v>
      </c>
      <c r="V328" s="35"/>
    </row>
    <row r="329" spans="1:22" x14ac:dyDescent="0.35">
      <c r="A329" s="23">
        <f t="shared" si="69"/>
        <v>326</v>
      </c>
      <c r="B329" s="30">
        <f>IF(A329&lt;=Calculator!$B$9,'Growth rate'!B328,0)</f>
        <v>0</v>
      </c>
      <c r="C329" s="30">
        <f t="shared" si="73"/>
        <v>0</v>
      </c>
      <c r="D329" s="31">
        <f t="shared" si="74"/>
        <v>0</v>
      </c>
      <c r="E329" s="31">
        <f t="shared" si="75"/>
        <v>0</v>
      </c>
      <c r="F329" s="31">
        <f t="shared" si="70"/>
        <v>0</v>
      </c>
      <c r="G329" s="24">
        <f t="shared" si="76"/>
        <v>0.5</v>
      </c>
      <c r="H329" s="30">
        <f>VLOOKUP(G329,LAI!$E$132:$F$282,2,FALSE)</f>
        <v>2.6069733117608935</v>
      </c>
      <c r="I329" s="32">
        <f t="shared" si="81"/>
        <v>0</v>
      </c>
      <c r="J329" s="40">
        <f t="shared" si="82"/>
        <v>1</v>
      </c>
      <c r="K329" s="41"/>
      <c r="L329" s="40"/>
      <c r="M329" s="23">
        <v>326</v>
      </c>
      <c r="N329" s="30">
        <f>IF(M329&lt;=Calculator!$F$9,'Growth rate'!J328,0)</f>
        <v>0</v>
      </c>
      <c r="O329" s="30">
        <f t="shared" si="77"/>
        <v>0</v>
      </c>
      <c r="P329" s="31">
        <f t="shared" si="78"/>
        <v>0</v>
      </c>
      <c r="Q329" s="31">
        <f t="shared" si="79"/>
        <v>0</v>
      </c>
      <c r="R329" s="31">
        <f t="shared" si="71"/>
        <v>0</v>
      </c>
      <c r="S329" s="24">
        <f t="shared" si="80"/>
        <v>0.5</v>
      </c>
      <c r="T329" s="30">
        <f>VLOOKUP(S329,LAI!$E$132:$F$282,2,FALSE)</f>
        <v>2.6069733117608935</v>
      </c>
      <c r="U329" s="32">
        <f t="shared" si="72"/>
        <v>0</v>
      </c>
      <c r="V329" s="35"/>
    </row>
    <row r="330" spans="1:22" x14ac:dyDescent="0.35">
      <c r="A330" s="23">
        <f t="shared" si="69"/>
        <v>327</v>
      </c>
      <c r="B330" s="30">
        <f>IF(A330&lt;=Calculator!$B$9,'Growth rate'!B329,0)</f>
        <v>0</v>
      </c>
      <c r="C330" s="30">
        <f t="shared" si="73"/>
        <v>0</v>
      </c>
      <c r="D330" s="31">
        <f t="shared" si="74"/>
        <v>0</v>
      </c>
      <c r="E330" s="31">
        <f t="shared" si="75"/>
        <v>0</v>
      </c>
      <c r="F330" s="31">
        <f t="shared" si="70"/>
        <v>0</v>
      </c>
      <c r="G330" s="24">
        <f t="shared" si="76"/>
        <v>0.5</v>
      </c>
      <c r="H330" s="30">
        <f>VLOOKUP(G330,LAI!$E$132:$F$282,2,FALSE)</f>
        <v>2.6069733117608935</v>
      </c>
      <c r="I330" s="32">
        <f t="shared" si="81"/>
        <v>0</v>
      </c>
      <c r="J330" s="40">
        <f t="shared" si="82"/>
        <v>1</v>
      </c>
      <c r="K330" s="41"/>
      <c r="L330" s="40"/>
      <c r="M330" s="23">
        <v>327</v>
      </c>
      <c r="N330" s="30">
        <f>IF(M330&lt;=Calculator!$F$9,'Growth rate'!J329,0)</f>
        <v>0</v>
      </c>
      <c r="O330" s="30">
        <f t="shared" si="77"/>
        <v>0</v>
      </c>
      <c r="P330" s="31">
        <f t="shared" si="78"/>
        <v>0</v>
      </c>
      <c r="Q330" s="31">
        <f t="shared" si="79"/>
        <v>0</v>
      </c>
      <c r="R330" s="31">
        <f t="shared" si="71"/>
        <v>0</v>
      </c>
      <c r="S330" s="24">
        <f t="shared" si="80"/>
        <v>0.5</v>
      </c>
      <c r="T330" s="30">
        <f>VLOOKUP(S330,LAI!$E$132:$F$282,2,FALSE)</f>
        <v>2.6069733117608935</v>
      </c>
      <c r="U330" s="32">
        <f t="shared" si="72"/>
        <v>0</v>
      </c>
      <c r="V330" s="35"/>
    </row>
    <row r="331" spans="1:22" x14ac:dyDescent="0.35">
      <c r="A331" s="23">
        <f t="shared" si="69"/>
        <v>328</v>
      </c>
      <c r="B331" s="30">
        <f>IF(A331&lt;=Calculator!$B$9,'Growth rate'!B330,0)</f>
        <v>0</v>
      </c>
      <c r="C331" s="30">
        <f t="shared" si="73"/>
        <v>0</v>
      </c>
      <c r="D331" s="31">
        <f t="shared" si="74"/>
        <v>0</v>
      </c>
      <c r="E331" s="31">
        <f t="shared" si="75"/>
        <v>0</v>
      </c>
      <c r="F331" s="31">
        <f t="shared" si="70"/>
        <v>0</v>
      </c>
      <c r="G331" s="24">
        <f t="shared" si="76"/>
        <v>0.5</v>
      </c>
      <c r="H331" s="30">
        <f>VLOOKUP(G331,LAI!$E$132:$F$282,2,FALSE)</f>
        <v>2.6069733117608935</v>
      </c>
      <c r="I331" s="32">
        <f t="shared" si="81"/>
        <v>0</v>
      </c>
      <c r="J331" s="40">
        <f t="shared" si="82"/>
        <v>1</v>
      </c>
      <c r="K331" s="41"/>
      <c r="L331" s="40"/>
      <c r="M331" s="23">
        <v>328</v>
      </c>
      <c r="N331" s="30">
        <f>IF(M331&lt;=Calculator!$F$9,'Growth rate'!J330,0)</f>
        <v>0</v>
      </c>
      <c r="O331" s="30">
        <f t="shared" si="77"/>
        <v>0</v>
      </c>
      <c r="P331" s="31">
        <f t="shared" si="78"/>
        <v>0</v>
      </c>
      <c r="Q331" s="31">
        <f t="shared" si="79"/>
        <v>0</v>
      </c>
      <c r="R331" s="31">
        <f t="shared" si="71"/>
        <v>0</v>
      </c>
      <c r="S331" s="24">
        <f t="shared" si="80"/>
        <v>0.5</v>
      </c>
      <c r="T331" s="30">
        <f>VLOOKUP(S331,LAI!$E$132:$F$282,2,FALSE)</f>
        <v>2.6069733117608935</v>
      </c>
      <c r="U331" s="32">
        <f t="shared" si="72"/>
        <v>0</v>
      </c>
      <c r="V331" s="35"/>
    </row>
    <row r="332" spans="1:22" x14ac:dyDescent="0.35">
      <c r="A332" s="23">
        <f t="shared" si="69"/>
        <v>329</v>
      </c>
      <c r="B332" s="30">
        <f>IF(A332&lt;=Calculator!$B$9,'Growth rate'!B331,0)</f>
        <v>0</v>
      </c>
      <c r="C332" s="30">
        <f t="shared" si="73"/>
        <v>0</v>
      </c>
      <c r="D332" s="31">
        <f t="shared" si="74"/>
        <v>0</v>
      </c>
      <c r="E332" s="31">
        <f t="shared" si="75"/>
        <v>0</v>
      </c>
      <c r="F332" s="31">
        <f t="shared" si="70"/>
        <v>0</v>
      </c>
      <c r="G332" s="24">
        <f t="shared" si="76"/>
        <v>0.5</v>
      </c>
      <c r="H332" s="30">
        <f>VLOOKUP(G332,LAI!$E$132:$F$282,2,FALSE)</f>
        <v>2.6069733117608935</v>
      </c>
      <c r="I332" s="32">
        <f t="shared" si="81"/>
        <v>0</v>
      </c>
      <c r="J332" s="40">
        <f t="shared" si="82"/>
        <v>1</v>
      </c>
      <c r="K332" s="41"/>
      <c r="L332" s="40"/>
      <c r="M332" s="23">
        <v>329</v>
      </c>
      <c r="N332" s="30">
        <f>IF(M332&lt;=Calculator!$F$9,'Growth rate'!J331,0)</f>
        <v>0</v>
      </c>
      <c r="O332" s="30">
        <f t="shared" si="77"/>
        <v>0</v>
      </c>
      <c r="P332" s="31">
        <f t="shared" si="78"/>
        <v>0</v>
      </c>
      <c r="Q332" s="31">
        <f t="shared" si="79"/>
        <v>0</v>
      </c>
      <c r="R332" s="31">
        <f t="shared" si="71"/>
        <v>0</v>
      </c>
      <c r="S332" s="24">
        <f t="shared" si="80"/>
        <v>0.5</v>
      </c>
      <c r="T332" s="30">
        <f>VLOOKUP(S332,LAI!$E$132:$F$282,2,FALSE)</f>
        <v>2.6069733117608935</v>
      </c>
      <c r="U332" s="32">
        <f t="shared" si="72"/>
        <v>0</v>
      </c>
      <c r="V332" s="35"/>
    </row>
    <row r="333" spans="1:22" x14ac:dyDescent="0.35">
      <c r="A333" s="23">
        <f t="shared" si="69"/>
        <v>330</v>
      </c>
      <c r="B333" s="30">
        <f>IF(A333&lt;=Calculator!$B$9,'Growth rate'!B332,0)</f>
        <v>0</v>
      </c>
      <c r="C333" s="30">
        <f t="shared" si="73"/>
        <v>0</v>
      </c>
      <c r="D333" s="31">
        <f t="shared" si="74"/>
        <v>0</v>
      </c>
      <c r="E333" s="31">
        <f t="shared" si="75"/>
        <v>0</v>
      </c>
      <c r="F333" s="31">
        <f t="shared" si="70"/>
        <v>0</v>
      </c>
      <c r="G333" s="24">
        <f t="shared" si="76"/>
        <v>0.5</v>
      </c>
      <c r="H333" s="30">
        <f>VLOOKUP(G333,LAI!$E$132:$F$282,2,FALSE)</f>
        <v>2.6069733117608935</v>
      </c>
      <c r="I333" s="32">
        <f t="shared" si="81"/>
        <v>0</v>
      </c>
      <c r="J333" s="40">
        <f t="shared" si="82"/>
        <v>1</v>
      </c>
      <c r="K333" s="41"/>
      <c r="L333" s="40"/>
      <c r="M333" s="23">
        <v>330</v>
      </c>
      <c r="N333" s="30">
        <f>IF(M333&lt;=Calculator!$F$9,'Growth rate'!J332,0)</f>
        <v>0</v>
      </c>
      <c r="O333" s="30">
        <f t="shared" si="77"/>
        <v>0</v>
      </c>
      <c r="P333" s="31">
        <f t="shared" si="78"/>
        <v>0</v>
      </c>
      <c r="Q333" s="31">
        <f t="shared" si="79"/>
        <v>0</v>
      </c>
      <c r="R333" s="31">
        <f t="shared" si="71"/>
        <v>0</v>
      </c>
      <c r="S333" s="24">
        <f t="shared" si="80"/>
        <v>0.5</v>
      </c>
      <c r="T333" s="30">
        <f>VLOOKUP(S333,LAI!$E$132:$F$282,2,FALSE)</f>
        <v>2.6069733117608935</v>
      </c>
      <c r="U333" s="32">
        <f t="shared" si="72"/>
        <v>0</v>
      </c>
      <c r="V333" s="35"/>
    </row>
    <row r="334" spans="1:22" x14ac:dyDescent="0.35">
      <c r="A334" s="23">
        <f t="shared" si="69"/>
        <v>331</v>
      </c>
      <c r="B334" s="30">
        <f>IF(A334&lt;=Calculator!$B$9,'Growth rate'!B333,0)</f>
        <v>0</v>
      </c>
      <c r="C334" s="30">
        <f t="shared" si="73"/>
        <v>0</v>
      </c>
      <c r="D334" s="31">
        <f t="shared" si="74"/>
        <v>0</v>
      </c>
      <c r="E334" s="31">
        <f t="shared" si="75"/>
        <v>0</v>
      </c>
      <c r="F334" s="31">
        <f t="shared" si="70"/>
        <v>0</v>
      </c>
      <c r="G334" s="24">
        <f t="shared" si="76"/>
        <v>0.5</v>
      </c>
      <c r="H334" s="30">
        <f>VLOOKUP(G334,LAI!$E$132:$F$282,2,FALSE)</f>
        <v>2.6069733117608935</v>
      </c>
      <c r="I334" s="32">
        <f t="shared" si="81"/>
        <v>0</v>
      </c>
      <c r="J334" s="40">
        <f t="shared" si="82"/>
        <v>1</v>
      </c>
      <c r="K334" s="41"/>
      <c r="L334" s="40"/>
      <c r="M334" s="23">
        <v>331</v>
      </c>
      <c r="N334" s="30">
        <f>IF(M334&lt;=Calculator!$F$9,'Growth rate'!J333,0)</f>
        <v>0</v>
      </c>
      <c r="O334" s="30">
        <f t="shared" si="77"/>
        <v>0</v>
      </c>
      <c r="P334" s="31">
        <f t="shared" si="78"/>
        <v>0</v>
      </c>
      <c r="Q334" s="31">
        <f t="shared" si="79"/>
        <v>0</v>
      </c>
      <c r="R334" s="31">
        <f t="shared" si="71"/>
        <v>0</v>
      </c>
      <c r="S334" s="24">
        <f t="shared" si="80"/>
        <v>0.5</v>
      </c>
      <c r="T334" s="30">
        <f>VLOOKUP(S334,LAI!$E$132:$F$282,2,FALSE)</f>
        <v>2.6069733117608935</v>
      </c>
      <c r="U334" s="32">
        <f t="shared" si="72"/>
        <v>0</v>
      </c>
      <c r="V334" s="35"/>
    </row>
    <row r="335" spans="1:22" x14ac:dyDescent="0.35">
      <c r="A335" s="23">
        <f t="shared" si="69"/>
        <v>332</v>
      </c>
      <c r="B335" s="30">
        <f>IF(A335&lt;=Calculator!$B$9,'Growth rate'!B334,0)</f>
        <v>0</v>
      </c>
      <c r="C335" s="30">
        <f t="shared" si="73"/>
        <v>0</v>
      </c>
      <c r="D335" s="31">
        <f t="shared" si="74"/>
        <v>0</v>
      </c>
      <c r="E335" s="31">
        <f t="shared" si="75"/>
        <v>0</v>
      </c>
      <c r="F335" s="31">
        <f t="shared" si="70"/>
        <v>0</v>
      </c>
      <c r="G335" s="24">
        <f t="shared" si="76"/>
        <v>0.5</v>
      </c>
      <c r="H335" s="30">
        <f>VLOOKUP(G335,LAI!$E$132:$F$282,2,FALSE)</f>
        <v>2.6069733117608935</v>
      </c>
      <c r="I335" s="32">
        <f t="shared" si="81"/>
        <v>0</v>
      </c>
      <c r="J335" s="40">
        <f t="shared" si="82"/>
        <v>1</v>
      </c>
      <c r="K335" s="41"/>
      <c r="L335" s="40"/>
      <c r="M335" s="23">
        <v>332</v>
      </c>
      <c r="N335" s="30">
        <f>IF(M335&lt;=Calculator!$F$9,'Growth rate'!J334,0)</f>
        <v>0</v>
      </c>
      <c r="O335" s="30">
        <f t="shared" si="77"/>
        <v>0</v>
      </c>
      <c r="P335" s="31">
        <f t="shared" si="78"/>
        <v>0</v>
      </c>
      <c r="Q335" s="31">
        <f t="shared" si="79"/>
        <v>0</v>
      </c>
      <c r="R335" s="31">
        <f t="shared" si="71"/>
        <v>0</v>
      </c>
      <c r="S335" s="24">
        <f t="shared" si="80"/>
        <v>0.5</v>
      </c>
      <c r="T335" s="30">
        <f>VLOOKUP(S335,LAI!$E$132:$F$282,2,FALSE)</f>
        <v>2.6069733117608935</v>
      </c>
      <c r="U335" s="32">
        <f t="shared" si="72"/>
        <v>0</v>
      </c>
      <c r="V335" s="35"/>
    </row>
    <row r="336" spans="1:22" x14ac:dyDescent="0.35">
      <c r="A336" s="23">
        <f t="shared" si="69"/>
        <v>333</v>
      </c>
      <c r="B336" s="30">
        <f>IF(A336&lt;=Calculator!$B$9,'Growth rate'!B335,0)</f>
        <v>0</v>
      </c>
      <c r="C336" s="30">
        <f t="shared" si="73"/>
        <v>0</v>
      </c>
      <c r="D336" s="31">
        <f t="shared" si="74"/>
        <v>0</v>
      </c>
      <c r="E336" s="31">
        <f t="shared" si="75"/>
        <v>0</v>
      </c>
      <c r="F336" s="31">
        <f t="shared" si="70"/>
        <v>0</v>
      </c>
      <c r="G336" s="24">
        <f t="shared" si="76"/>
        <v>0.5</v>
      </c>
      <c r="H336" s="30">
        <f>VLOOKUP(G336,LAI!$E$132:$F$282,2,FALSE)</f>
        <v>2.6069733117608935</v>
      </c>
      <c r="I336" s="32">
        <f t="shared" si="81"/>
        <v>0</v>
      </c>
      <c r="J336" s="40">
        <f t="shared" si="82"/>
        <v>1</v>
      </c>
      <c r="K336" s="41"/>
      <c r="L336" s="40"/>
      <c r="M336" s="23">
        <v>333</v>
      </c>
      <c r="N336" s="30">
        <f>IF(M336&lt;=Calculator!$F$9,'Growth rate'!J335,0)</f>
        <v>0</v>
      </c>
      <c r="O336" s="30">
        <f t="shared" si="77"/>
        <v>0</v>
      </c>
      <c r="P336" s="31">
        <f t="shared" si="78"/>
        <v>0</v>
      </c>
      <c r="Q336" s="31">
        <f t="shared" si="79"/>
        <v>0</v>
      </c>
      <c r="R336" s="31">
        <f t="shared" si="71"/>
        <v>0</v>
      </c>
      <c r="S336" s="24">
        <f t="shared" si="80"/>
        <v>0.5</v>
      </c>
      <c r="T336" s="30">
        <f>VLOOKUP(S336,LAI!$E$132:$F$282,2,FALSE)</f>
        <v>2.6069733117608935</v>
      </c>
      <c r="U336" s="32">
        <f t="shared" si="72"/>
        <v>0</v>
      </c>
      <c r="V336" s="35"/>
    </row>
    <row r="337" spans="1:22" x14ac:dyDescent="0.35">
      <c r="A337" s="23">
        <f t="shared" si="69"/>
        <v>334</v>
      </c>
      <c r="B337" s="30">
        <f>IF(A337&lt;=Calculator!$B$9,'Growth rate'!B336,0)</f>
        <v>0</v>
      </c>
      <c r="C337" s="30">
        <f t="shared" si="73"/>
        <v>0</v>
      </c>
      <c r="D337" s="31">
        <f t="shared" si="74"/>
        <v>0</v>
      </c>
      <c r="E337" s="31">
        <f t="shared" si="75"/>
        <v>0</v>
      </c>
      <c r="F337" s="31">
        <f t="shared" si="70"/>
        <v>0</v>
      </c>
      <c r="G337" s="24">
        <f t="shared" si="76"/>
        <v>0.5</v>
      </c>
      <c r="H337" s="30">
        <f>VLOOKUP(G337,LAI!$E$132:$F$282,2,FALSE)</f>
        <v>2.6069733117608935</v>
      </c>
      <c r="I337" s="32">
        <f t="shared" si="81"/>
        <v>0</v>
      </c>
      <c r="J337" s="40">
        <f t="shared" si="82"/>
        <v>1</v>
      </c>
      <c r="K337" s="41"/>
      <c r="L337" s="40"/>
      <c r="M337" s="23">
        <v>334</v>
      </c>
      <c r="N337" s="30">
        <f>IF(M337&lt;=Calculator!$F$9,'Growth rate'!J336,0)</f>
        <v>0</v>
      </c>
      <c r="O337" s="30">
        <f t="shared" si="77"/>
        <v>0</v>
      </c>
      <c r="P337" s="31">
        <f t="shared" si="78"/>
        <v>0</v>
      </c>
      <c r="Q337" s="31">
        <f t="shared" si="79"/>
        <v>0</v>
      </c>
      <c r="R337" s="31">
        <f t="shared" si="71"/>
        <v>0</v>
      </c>
      <c r="S337" s="24">
        <f t="shared" si="80"/>
        <v>0.5</v>
      </c>
      <c r="T337" s="30">
        <f>VLOOKUP(S337,LAI!$E$132:$F$282,2,FALSE)</f>
        <v>2.6069733117608935</v>
      </c>
      <c r="U337" s="32">
        <f t="shared" si="72"/>
        <v>0</v>
      </c>
      <c r="V337" s="35"/>
    </row>
    <row r="338" spans="1:22" x14ac:dyDescent="0.35">
      <c r="A338" s="23">
        <f t="shared" si="69"/>
        <v>335</v>
      </c>
      <c r="B338" s="30">
        <f>IF(A338&lt;=Calculator!$B$9,'Growth rate'!B337,0)</f>
        <v>0</v>
      </c>
      <c r="C338" s="30">
        <f t="shared" si="73"/>
        <v>0</v>
      </c>
      <c r="D338" s="31">
        <f t="shared" si="74"/>
        <v>0</v>
      </c>
      <c r="E338" s="31">
        <f t="shared" si="75"/>
        <v>0</v>
      </c>
      <c r="F338" s="31">
        <f t="shared" si="70"/>
        <v>0</v>
      </c>
      <c r="G338" s="24">
        <f t="shared" si="76"/>
        <v>0.5</v>
      </c>
      <c r="H338" s="30">
        <f>VLOOKUP(G338,LAI!$E$132:$F$282,2,FALSE)</f>
        <v>2.6069733117608935</v>
      </c>
      <c r="I338" s="32">
        <f t="shared" si="81"/>
        <v>0</v>
      </c>
      <c r="J338" s="40">
        <f t="shared" si="82"/>
        <v>1</v>
      </c>
      <c r="K338" s="41"/>
      <c r="L338" s="40"/>
      <c r="M338" s="23">
        <v>335</v>
      </c>
      <c r="N338" s="30">
        <f>IF(M338&lt;=Calculator!$F$9,'Growth rate'!J337,0)</f>
        <v>0</v>
      </c>
      <c r="O338" s="30">
        <f t="shared" si="77"/>
        <v>0</v>
      </c>
      <c r="P338" s="31">
        <f t="shared" si="78"/>
        <v>0</v>
      </c>
      <c r="Q338" s="31">
        <f t="shared" si="79"/>
        <v>0</v>
      </c>
      <c r="R338" s="31">
        <f t="shared" si="71"/>
        <v>0</v>
      </c>
      <c r="S338" s="24">
        <f t="shared" si="80"/>
        <v>0.5</v>
      </c>
      <c r="T338" s="30">
        <f>VLOOKUP(S338,LAI!$E$132:$F$282,2,FALSE)</f>
        <v>2.6069733117608935</v>
      </c>
      <c r="U338" s="32">
        <f t="shared" si="72"/>
        <v>0</v>
      </c>
      <c r="V338" s="35"/>
    </row>
    <row r="339" spans="1:22" x14ac:dyDescent="0.35">
      <c r="A339" s="23">
        <f t="shared" si="69"/>
        <v>336</v>
      </c>
      <c r="B339" s="30">
        <f>IF(A339&lt;=Calculator!$B$9,'Growth rate'!B338,0)</f>
        <v>0</v>
      </c>
      <c r="C339" s="30">
        <f t="shared" si="73"/>
        <v>0</v>
      </c>
      <c r="D339" s="31">
        <f t="shared" si="74"/>
        <v>0</v>
      </c>
      <c r="E339" s="31">
        <f t="shared" si="75"/>
        <v>0</v>
      </c>
      <c r="F339" s="31">
        <f t="shared" si="70"/>
        <v>0</v>
      </c>
      <c r="G339" s="24">
        <f t="shared" si="76"/>
        <v>0.5</v>
      </c>
      <c r="H339" s="30">
        <f>VLOOKUP(G339,LAI!$E$132:$F$282,2,FALSE)</f>
        <v>2.6069733117608935</v>
      </c>
      <c r="I339" s="32">
        <f t="shared" si="81"/>
        <v>0</v>
      </c>
      <c r="J339" s="40">
        <f t="shared" si="82"/>
        <v>1</v>
      </c>
      <c r="K339" s="41"/>
      <c r="L339" s="40"/>
      <c r="M339" s="23">
        <v>336</v>
      </c>
      <c r="N339" s="30">
        <f>IF(M339&lt;=Calculator!$F$9,'Growth rate'!J338,0)</f>
        <v>0</v>
      </c>
      <c r="O339" s="30">
        <f t="shared" si="77"/>
        <v>0</v>
      </c>
      <c r="P339" s="31">
        <f t="shared" si="78"/>
        <v>0</v>
      </c>
      <c r="Q339" s="31">
        <f t="shared" si="79"/>
        <v>0</v>
      </c>
      <c r="R339" s="31">
        <f t="shared" si="71"/>
        <v>0</v>
      </c>
      <c r="S339" s="24">
        <f t="shared" si="80"/>
        <v>0.5</v>
      </c>
      <c r="T339" s="30">
        <f>VLOOKUP(S339,LAI!$E$132:$F$282,2,FALSE)</f>
        <v>2.6069733117608935</v>
      </c>
      <c r="U339" s="32">
        <f t="shared" si="72"/>
        <v>0</v>
      </c>
      <c r="V339" s="35"/>
    </row>
    <row r="340" spans="1:22" x14ac:dyDescent="0.35">
      <c r="A340" s="23">
        <f t="shared" si="69"/>
        <v>337</v>
      </c>
      <c r="B340" s="30">
        <f>IF(A340&lt;=Calculator!$B$9,'Growth rate'!B339,0)</f>
        <v>0</v>
      </c>
      <c r="C340" s="30">
        <f t="shared" si="73"/>
        <v>0</v>
      </c>
      <c r="D340" s="31">
        <f t="shared" si="74"/>
        <v>0</v>
      </c>
      <c r="E340" s="31">
        <f t="shared" si="75"/>
        <v>0</v>
      </c>
      <c r="F340" s="31">
        <f t="shared" si="70"/>
        <v>0</v>
      </c>
      <c r="G340" s="24">
        <f t="shared" si="76"/>
        <v>0.5</v>
      </c>
      <c r="H340" s="30">
        <f>VLOOKUP(G340,LAI!$E$132:$F$282,2,FALSE)</f>
        <v>2.6069733117608935</v>
      </c>
      <c r="I340" s="32">
        <f t="shared" si="81"/>
        <v>0</v>
      </c>
      <c r="J340" s="40">
        <f t="shared" si="82"/>
        <v>1</v>
      </c>
      <c r="K340" s="41"/>
      <c r="L340" s="40"/>
      <c r="M340" s="23">
        <v>337</v>
      </c>
      <c r="N340" s="30">
        <f>IF(M340&lt;=Calculator!$F$9,'Growth rate'!J339,0)</f>
        <v>0</v>
      </c>
      <c r="O340" s="30">
        <f t="shared" si="77"/>
        <v>0</v>
      </c>
      <c r="P340" s="31">
        <f t="shared" si="78"/>
        <v>0</v>
      </c>
      <c r="Q340" s="31">
        <f t="shared" si="79"/>
        <v>0</v>
      </c>
      <c r="R340" s="31">
        <f t="shared" si="71"/>
        <v>0</v>
      </c>
      <c r="S340" s="24">
        <f t="shared" si="80"/>
        <v>0.5</v>
      </c>
      <c r="T340" s="30">
        <f>VLOOKUP(S340,LAI!$E$132:$F$282,2,FALSE)</f>
        <v>2.6069733117608935</v>
      </c>
      <c r="U340" s="32">
        <f t="shared" si="72"/>
        <v>0</v>
      </c>
      <c r="V340" s="35"/>
    </row>
    <row r="341" spans="1:22" x14ac:dyDescent="0.35">
      <c r="A341" s="23">
        <f t="shared" si="69"/>
        <v>338</v>
      </c>
      <c r="B341" s="30">
        <f>IF(A341&lt;=Calculator!$B$9,'Growth rate'!B340,0)</f>
        <v>0</v>
      </c>
      <c r="C341" s="30">
        <f t="shared" si="73"/>
        <v>0</v>
      </c>
      <c r="D341" s="31">
        <f t="shared" si="74"/>
        <v>0</v>
      </c>
      <c r="E341" s="31">
        <f t="shared" si="75"/>
        <v>0</v>
      </c>
      <c r="F341" s="31">
        <f t="shared" si="70"/>
        <v>0</v>
      </c>
      <c r="G341" s="24">
        <f t="shared" si="76"/>
        <v>0.5</v>
      </c>
      <c r="H341" s="30">
        <f>VLOOKUP(G341,LAI!$E$132:$F$282,2,FALSE)</f>
        <v>2.6069733117608935</v>
      </c>
      <c r="I341" s="32">
        <f t="shared" si="81"/>
        <v>0</v>
      </c>
      <c r="J341" s="40">
        <f t="shared" si="82"/>
        <v>1</v>
      </c>
      <c r="K341" s="41"/>
      <c r="L341" s="40"/>
      <c r="M341" s="23">
        <v>338</v>
      </c>
      <c r="N341" s="30">
        <f>IF(M341&lt;=Calculator!$F$9,'Growth rate'!J340,0)</f>
        <v>0</v>
      </c>
      <c r="O341" s="30">
        <f t="shared" si="77"/>
        <v>0</v>
      </c>
      <c r="P341" s="31">
        <f t="shared" si="78"/>
        <v>0</v>
      </c>
      <c r="Q341" s="31">
        <f t="shared" si="79"/>
        <v>0</v>
      </c>
      <c r="R341" s="31">
        <f t="shared" si="71"/>
        <v>0</v>
      </c>
      <c r="S341" s="24">
        <f t="shared" si="80"/>
        <v>0.5</v>
      </c>
      <c r="T341" s="30">
        <f>VLOOKUP(S341,LAI!$E$132:$F$282,2,FALSE)</f>
        <v>2.6069733117608935</v>
      </c>
      <c r="U341" s="32">
        <f t="shared" si="72"/>
        <v>0</v>
      </c>
      <c r="V341" s="35"/>
    </row>
    <row r="342" spans="1:22" x14ac:dyDescent="0.35">
      <c r="A342" s="23">
        <f t="shared" si="69"/>
        <v>339</v>
      </c>
      <c r="B342" s="30">
        <f>IF(A342&lt;=Calculator!$B$9,'Growth rate'!B341,0)</f>
        <v>0</v>
      </c>
      <c r="C342" s="30">
        <f t="shared" si="73"/>
        <v>0</v>
      </c>
      <c r="D342" s="31">
        <f t="shared" si="74"/>
        <v>0</v>
      </c>
      <c r="E342" s="31">
        <f t="shared" si="75"/>
        <v>0</v>
      </c>
      <c r="F342" s="31">
        <f t="shared" si="70"/>
        <v>0</v>
      </c>
      <c r="G342" s="24">
        <f t="shared" si="76"/>
        <v>0.5</v>
      </c>
      <c r="H342" s="30">
        <f>VLOOKUP(G342,LAI!$E$132:$F$282,2,FALSE)</f>
        <v>2.6069733117608935</v>
      </c>
      <c r="I342" s="32">
        <f t="shared" si="81"/>
        <v>0</v>
      </c>
      <c r="J342" s="40">
        <f t="shared" si="82"/>
        <v>1</v>
      </c>
      <c r="K342" s="41"/>
      <c r="L342" s="40"/>
      <c r="M342" s="23">
        <v>339</v>
      </c>
      <c r="N342" s="30">
        <f>IF(M342&lt;=Calculator!$F$9,'Growth rate'!J341,0)</f>
        <v>0</v>
      </c>
      <c r="O342" s="30">
        <f t="shared" si="77"/>
        <v>0</v>
      </c>
      <c r="P342" s="31">
        <f t="shared" si="78"/>
        <v>0</v>
      </c>
      <c r="Q342" s="31">
        <f t="shared" si="79"/>
        <v>0</v>
      </c>
      <c r="R342" s="31">
        <f t="shared" si="71"/>
        <v>0</v>
      </c>
      <c r="S342" s="24">
        <f t="shared" si="80"/>
        <v>0.5</v>
      </c>
      <c r="T342" s="30">
        <f>VLOOKUP(S342,LAI!$E$132:$F$282,2,FALSE)</f>
        <v>2.6069733117608935</v>
      </c>
      <c r="U342" s="32">
        <f t="shared" si="72"/>
        <v>0</v>
      </c>
      <c r="V342" s="35"/>
    </row>
    <row r="343" spans="1:22" x14ac:dyDescent="0.35">
      <c r="A343" s="23">
        <f t="shared" si="69"/>
        <v>340</v>
      </c>
      <c r="B343" s="30">
        <f>IF(A343&lt;=Calculator!$B$9,'Growth rate'!B342,0)</f>
        <v>0</v>
      </c>
      <c r="C343" s="30">
        <f t="shared" si="73"/>
        <v>0</v>
      </c>
      <c r="D343" s="31">
        <f t="shared" si="74"/>
        <v>0</v>
      </c>
      <c r="E343" s="31">
        <f t="shared" si="75"/>
        <v>0</v>
      </c>
      <c r="F343" s="31">
        <f t="shared" si="70"/>
        <v>0</v>
      </c>
      <c r="G343" s="24">
        <f t="shared" si="76"/>
        <v>0.5</v>
      </c>
      <c r="H343" s="30">
        <f>VLOOKUP(G343,LAI!$E$132:$F$282,2,FALSE)</f>
        <v>2.6069733117608935</v>
      </c>
      <c r="I343" s="32">
        <f t="shared" si="81"/>
        <v>0</v>
      </c>
      <c r="J343" s="40">
        <f t="shared" si="82"/>
        <v>1</v>
      </c>
      <c r="K343" s="41"/>
      <c r="L343" s="40"/>
      <c r="M343" s="23">
        <v>340</v>
      </c>
      <c r="N343" s="30">
        <f>IF(M343&lt;=Calculator!$F$9,'Growth rate'!J342,0)</f>
        <v>0</v>
      </c>
      <c r="O343" s="30">
        <f t="shared" si="77"/>
        <v>0</v>
      </c>
      <c r="P343" s="31">
        <f t="shared" si="78"/>
        <v>0</v>
      </c>
      <c r="Q343" s="31">
        <f t="shared" si="79"/>
        <v>0</v>
      </c>
      <c r="R343" s="31">
        <f t="shared" si="71"/>
        <v>0</v>
      </c>
      <c r="S343" s="24">
        <f t="shared" si="80"/>
        <v>0.5</v>
      </c>
      <c r="T343" s="30">
        <f>VLOOKUP(S343,LAI!$E$132:$F$282,2,FALSE)</f>
        <v>2.6069733117608935</v>
      </c>
      <c r="U343" s="32">
        <f t="shared" si="72"/>
        <v>0</v>
      </c>
      <c r="V343" s="35"/>
    </row>
    <row r="344" spans="1:22" x14ac:dyDescent="0.35">
      <c r="A344" s="23">
        <f t="shared" si="69"/>
        <v>341</v>
      </c>
      <c r="B344" s="30">
        <f>IF(A344&lt;=Calculator!$B$9,'Growth rate'!B343,0)</f>
        <v>0</v>
      </c>
      <c r="C344" s="30">
        <f t="shared" si="73"/>
        <v>0</v>
      </c>
      <c r="D344" s="31">
        <f t="shared" si="74"/>
        <v>0</v>
      </c>
      <c r="E344" s="31">
        <f t="shared" si="75"/>
        <v>0</v>
      </c>
      <c r="F344" s="31">
        <f t="shared" si="70"/>
        <v>0</v>
      </c>
      <c r="G344" s="24">
        <f t="shared" si="76"/>
        <v>0.5</v>
      </c>
      <c r="H344" s="30">
        <f>VLOOKUP(G344,LAI!$E$132:$F$282,2,FALSE)</f>
        <v>2.6069733117608935</v>
      </c>
      <c r="I344" s="32">
        <f t="shared" si="81"/>
        <v>0</v>
      </c>
      <c r="J344" s="40">
        <f t="shared" si="82"/>
        <v>1</v>
      </c>
      <c r="K344" s="41"/>
      <c r="L344" s="40"/>
      <c r="M344" s="23">
        <v>341</v>
      </c>
      <c r="N344" s="30">
        <f>IF(M344&lt;=Calculator!$F$9,'Growth rate'!J343,0)</f>
        <v>0</v>
      </c>
      <c r="O344" s="30">
        <f t="shared" si="77"/>
        <v>0</v>
      </c>
      <c r="P344" s="31">
        <f t="shared" si="78"/>
        <v>0</v>
      </c>
      <c r="Q344" s="31">
        <f t="shared" si="79"/>
        <v>0</v>
      </c>
      <c r="R344" s="31">
        <f t="shared" si="71"/>
        <v>0</v>
      </c>
      <c r="S344" s="24">
        <f t="shared" si="80"/>
        <v>0.5</v>
      </c>
      <c r="T344" s="30">
        <f>VLOOKUP(S344,LAI!$E$132:$F$282,2,FALSE)</f>
        <v>2.6069733117608935</v>
      </c>
      <c r="U344" s="32">
        <f t="shared" si="72"/>
        <v>0</v>
      </c>
      <c r="V344" s="35"/>
    </row>
    <row r="345" spans="1:22" x14ac:dyDescent="0.35">
      <c r="A345" s="23">
        <f t="shared" si="69"/>
        <v>342</v>
      </c>
      <c r="B345" s="30">
        <f>IF(A345&lt;=Calculator!$B$9,'Growth rate'!B344,0)</f>
        <v>0</v>
      </c>
      <c r="C345" s="30">
        <f t="shared" si="73"/>
        <v>0</v>
      </c>
      <c r="D345" s="31">
        <f t="shared" si="74"/>
        <v>0</v>
      </c>
      <c r="E345" s="31">
        <f t="shared" si="75"/>
        <v>0</v>
      </c>
      <c r="F345" s="31">
        <f t="shared" si="70"/>
        <v>0</v>
      </c>
      <c r="G345" s="24">
        <f t="shared" si="76"/>
        <v>0.5</v>
      </c>
      <c r="H345" s="30">
        <f>VLOOKUP(G345,LAI!$E$132:$F$282,2,FALSE)</f>
        <v>2.6069733117608935</v>
      </c>
      <c r="I345" s="32">
        <f t="shared" si="81"/>
        <v>0</v>
      </c>
      <c r="J345" s="40">
        <f t="shared" si="82"/>
        <v>1</v>
      </c>
      <c r="K345" s="41"/>
      <c r="L345" s="40"/>
      <c r="M345" s="23">
        <v>342</v>
      </c>
      <c r="N345" s="30">
        <f>IF(M345&lt;=Calculator!$F$9,'Growth rate'!J344,0)</f>
        <v>0</v>
      </c>
      <c r="O345" s="30">
        <f t="shared" si="77"/>
        <v>0</v>
      </c>
      <c r="P345" s="31">
        <f t="shared" si="78"/>
        <v>0</v>
      </c>
      <c r="Q345" s="31">
        <f t="shared" si="79"/>
        <v>0</v>
      </c>
      <c r="R345" s="31">
        <f t="shared" si="71"/>
        <v>0</v>
      </c>
      <c r="S345" s="24">
        <f t="shared" si="80"/>
        <v>0.5</v>
      </c>
      <c r="T345" s="30">
        <f>VLOOKUP(S345,LAI!$E$132:$F$282,2,FALSE)</f>
        <v>2.6069733117608935</v>
      </c>
      <c r="U345" s="32">
        <f t="shared" si="72"/>
        <v>0</v>
      </c>
      <c r="V345" s="35"/>
    </row>
    <row r="346" spans="1:22" x14ac:dyDescent="0.35">
      <c r="A346" s="23">
        <f t="shared" si="69"/>
        <v>343</v>
      </c>
      <c r="B346" s="30">
        <f>IF(A346&lt;=Calculator!$B$9,'Growth rate'!B345,0)</f>
        <v>0</v>
      </c>
      <c r="C346" s="30">
        <f t="shared" si="73"/>
        <v>0</v>
      </c>
      <c r="D346" s="31">
        <f t="shared" si="74"/>
        <v>0</v>
      </c>
      <c r="E346" s="31">
        <f t="shared" si="75"/>
        <v>0</v>
      </c>
      <c r="F346" s="31">
        <f t="shared" si="70"/>
        <v>0</v>
      </c>
      <c r="G346" s="24">
        <f t="shared" si="76"/>
        <v>0.5</v>
      </c>
      <c r="H346" s="30">
        <f>VLOOKUP(G346,LAI!$E$132:$F$282,2,FALSE)</f>
        <v>2.6069733117608935</v>
      </c>
      <c r="I346" s="32">
        <f t="shared" si="81"/>
        <v>0</v>
      </c>
      <c r="J346" s="40">
        <f t="shared" si="82"/>
        <v>1</v>
      </c>
      <c r="K346" s="41"/>
      <c r="L346" s="40"/>
      <c r="M346" s="23">
        <v>343</v>
      </c>
      <c r="N346" s="30">
        <f>IF(M346&lt;=Calculator!$F$9,'Growth rate'!J345,0)</f>
        <v>0</v>
      </c>
      <c r="O346" s="30">
        <f t="shared" si="77"/>
        <v>0</v>
      </c>
      <c r="P346" s="31">
        <f t="shared" si="78"/>
        <v>0</v>
      </c>
      <c r="Q346" s="31">
        <f t="shared" si="79"/>
        <v>0</v>
      </c>
      <c r="R346" s="31">
        <f t="shared" si="71"/>
        <v>0</v>
      </c>
      <c r="S346" s="24">
        <f t="shared" si="80"/>
        <v>0.5</v>
      </c>
      <c r="T346" s="30">
        <f>VLOOKUP(S346,LAI!$E$132:$F$282,2,FALSE)</f>
        <v>2.6069733117608935</v>
      </c>
      <c r="U346" s="32">
        <f t="shared" si="72"/>
        <v>0</v>
      </c>
      <c r="V346" s="35"/>
    </row>
    <row r="347" spans="1:22" x14ac:dyDescent="0.35">
      <c r="A347" s="23">
        <f t="shared" si="69"/>
        <v>344</v>
      </c>
      <c r="B347" s="30">
        <f>IF(A347&lt;=Calculator!$B$9,'Growth rate'!B346,0)</f>
        <v>0</v>
      </c>
      <c r="C347" s="30">
        <f t="shared" si="73"/>
        <v>0</v>
      </c>
      <c r="D347" s="31">
        <f t="shared" si="74"/>
        <v>0</v>
      </c>
      <c r="E347" s="31">
        <f t="shared" si="75"/>
        <v>0</v>
      </c>
      <c r="F347" s="31">
        <f t="shared" si="70"/>
        <v>0</v>
      </c>
      <c r="G347" s="24">
        <f t="shared" si="76"/>
        <v>0.5</v>
      </c>
      <c r="H347" s="30">
        <f>VLOOKUP(G347,LAI!$E$132:$F$282,2,FALSE)</f>
        <v>2.6069733117608935</v>
      </c>
      <c r="I347" s="32">
        <f t="shared" si="81"/>
        <v>0</v>
      </c>
      <c r="J347" s="40">
        <f t="shared" si="82"/>
        <v>1</v>
      </c>
      <c r="K347" s="41"/>
      <c r="L347" s="40"/>
      <c r="M347" s="23">
        <v>344</v>
      </c>
      <c r="N347" s="30">
        <f>IF(M347&lt;=Calculator!$F$9,'Growth rate'!J346,0)</f>
        <v>0</v>
      </c>
      <c r="O347" s="30">
        <f t="shared" si="77"/>
        <v>0</v>
      </c>
      <c r="P347" s="31">
        <f t="shared" si="78"/>
        <v>0</v>
      </c>
      <c r="Q347" s="31">
        <f t="shared" si="79"/>
        <v>0</v>
      </c>
      <c r="R347" s="31">
        <f t="shared" si="71"/>
        <v>0</v>
      </c>
      <c r="S347" s="24">
        <f t="shared" si="80"/>
        <v>0.5</v>
      </c>
      <c r="T347" s="30">
        <f>VLOOKUP(S347,LAI!$E$132:$F$282,2,FALSE)</f>
        <v>2.6069733117608935</v>
      </c>
      <c r="U347" s="32">
        <f t="shared" si="72"/>
        <v>0</v>
      </c>
      <c r="V347" s="35"/>
    </row>
    <row r="348" spans="1:22" x14ac:dyDescent="0.35">
      <c r="A348" s="23">
        <f t="shared" si="69"/>
        <v>345</v>
      </c>
      <c r="B348" s="30">
        <f>IF(A348&lt;=Calculator!$B$9,'Growth rate'!B347,0)</f>
        <v>0</v>
      </c>
      <c r="C348" s="30">
        <f t="shared" si="73"/>
        <v>0</v>
      </c>
      <c r="D348" s="31">
        <f t="shared" si="74"/>
        <v>0</v>
      </c>
      <c r="E348" s="31">
        <f t="shared" si="75"/>
        <v>0</v>
      </c>
      <c r="F348" s="31">
        <f t="shared" si="70"/>
        <v>0</v>
      </c>
      <c r="G348" s="24">
        <f t="shared" si="76"/>
        <v>0.5</v>
      </c>
      <c r="H348" s="30">
        <f>VLOOKUP(G348,LAI!$E$132:$F$282,2,FALSE)</f>
        <v>2.6069733117608935</v>
      </c>
      <c r="I348" s="32">
        <f t="shared" si="81"/>
        <v>0</v>
      </c>
      <c r="J348" s="40">
        <f t="shared" si="82"/>
        <v>1</v>
      </c>
      <c r="K348" s="41"/>
      <c r="L348" s="40"/>
      <c r="M348" s="23">
        <v>345</v>
      </c>
      <c r="N348" s="30">
        <f>IF(M348&lt;=Calculator!$F$9,'Growth rate'!J347,0)</f>
        <v>0</v>
      </c>
      <c r="O348" s="30">
        <f t="shared" si="77"/>
        <v>0</v>
      </c>
      <c r="P348" s="31">
        <f t="shared" si="78"/>
        <v>0</v>
      </c>
      <c r="Q348" s="31">
        <f t="shared" si="79"/>
        <v>0</v>
      </c>
      <c r="R348" s="31">
        <f t="shared" si="71"/>
        <v>0</v>
      </c>
      <c r="S348" s="24">
        <f t="shared" si="80"/>
        <v>0.5</v>
      </c>
      <c r="T348" s="30">
        <f>VLOOKUP(S348,LAI!$E$132:$F$282,2,FALSE)</f>
        <v>2.6069733117608935</v>
      </c>
      <c r="U348" s="32">
        <f t="shared" si="72"/>
        <v>0</v>
      </c>
      <c r="V348" s="35"/>
    </row>
    <row r="349" spans="1:22" x14ac:dyDescent="0.35">
      <c r="A349" s="23">
        <f t="shared" si="69"/>
        <v>346</v>
      </c>
      <c r="B349" s="30">
        <f>IF(A349&lt;=Calculator!$B$9,'Growth rate'!B348,0)</f>
        <v>0</v>
      </c>
      <c r="C349" s="30">
        <f t="shared" si="73"/>
        <v>0</v>
      </c>
      <c r="D349" s="31">
        <f t="shared" si="74"/>
        <v>0</v>
      </c>
      <c r="E349" s="31">
        <f t="shared" si="75"/>
        <v>0</v>
      </c>
      <c r="F349" s="31">
        <f t="shared" si="70"/>
        <v>0</v>
      </c>
      <c r="G349" s="24">
        <f t="shared" si="76"/>
        <v>0.5</v>
      </c>
      <c r="H349" s="30">
        <f>VLOOKUP(G349,LAI!$E$132:$F$282,2,FALSE)</f>
        <v>2.6069733117608935</v>
      </c>
      <c r="I349" s="32">
        <f t="shared" si="81"/>
        <v>0</v>
      </c>
      <c r="J349" s="40">
        <f t="shared" si="82"/>
        <v>1</v>
      </c>
      <c r="K349" s="41"/>
      <c r="L349" s="40"/>
      <c r="M349" s="23">
        <v>346</v>
      </c>
      <c r="N349" s="30">
        <f>IF(M349&lt;=Calculator!$F$9,'Growth rate'!J348,0)</f>
        <v>0</v>
      </c>
      <c r="O349" s="30">
        <f t="shared" si="77"/>
        <v>0</v>
      </c>
      <c r="P349" s="31">
        <f t="shared" si="78"/>
        <v>0</v>
      </c>
      <c r="Q349" s="31">
        <f t="shared" si="79"/>
        <v>0</v>
      </c>
      <c r="R349" s="31">
        <f t="shared" si="71"/>
        <v>0</v>
      </c>
      <c r="S349" s="24">
        <f t="shared" si="80"/>
        <v>0.5</v>
      </c>
      <c r="T349" s="30">
        <f>VLOOKUP(S349,LAI!$E$132:$F$282,2,FALSE)</f>
        <v>2.6069733117608935</v>
      </c>
      <c r="U349" s="32">
        <f t="shared" si="72"/>
        <v>0</v>
      </c>
      <c r="V349" s="35"/>
    </row>
    <row r="350" spans="1:22" x14ac:dyDescent="0.35">
      <c r="A350" s="23">
        <f t="shared" si="69"/>
        <v>347</v>
      </c>
      <c r="B350" s="30">
        <f>IF(A350&lt;=Calculator!$B$9,'Growth rate'!B349,0)</f>
        <v>0</v>
      </c>
      <c r="C350" s="30">
        <f t="shared" si="73"/>
        <v>0</v>
      </c>
      <c r="D350" s="31">
        <f t="shared" si="74"/>
        <v>0</v>
      </c>
      <c r="E350" s="31">
        <f t="shared" si="75"/>
        <v>0</v>
      </c>
      <c r="F350" s="31">
        <f t="shared" si="70"/>
        <v>0</v>
      </c>
      <c r="G350" s="24">
        <f t="shared" si="76"/>
        <v>0.5</v>
      </c>
      <c r="H350" s="30">
        <f>VLOOKUP(G350,LAI!$E$132:$F$282,2,FALSE)</f>
        <v>2.6069733117608935</v>
      </c>
      <c r="I350" s="32">
        <f t="shared" si="81"/>
        <v>0</v>
      </c>
      <c r="J350" s="40">
        <f t="shared" si="82"/>
        <v>1</v>
      </c>
      <c r="K350" s="41"/>
      <c r="L350" s="40"/>
      <c r="M350" s="23">
        <v>347</v>
      </c>
      <c r="N350" s="30">
        <f>IF(M350&lt;=Calculator!$F$9,'Growth rate'!J349,0)</f>
        <v>0</v>
      </c>
      <c r="O350" s="30">
        <f t="shared" si="77"/>
        <v>0</v>
      </c>
      <c r="P350" s="31">
        <f t="shared" si="78"/>
        <v>0</v>
      </c>
      <c r="Q350" s="31">
        <f t="shared" si="79"/>
        <v>0</v>
      </c>
      <c r="R350" s="31">
        <f t="shared" si="71"/>
        <v>0</v>
      </c>
      <c r="S350" s="24">
        <f t="shared" si="80"/>
        <v>0.5</v>
      </c>
      <c r="T350" s="30">
        <f>VLOOKUP(S350,LAI!$E$132:$F$282,2,FALSE)</f>
        <v>2.6069733117608935</v>
      </c>
      <c r="U350" s="32">
        <f t="shared" si="72"/>
        <v>0</v>
      </c>
      <c r="V350" s="35"/>
    </row>
    <row r="351" spans="1:22" x14ac:dyDescent="0.35">
      <c r="A351" s="23">
        <f t="shared" si="69"/>
        <v>348</v>
      </c>
      <c r="B351" s="30">
        <f>IF(A351&lt;=Calculator!$B$9,'Growth rate'!B350,0)</f>
        <v>0</v>
      </c>
      <c r="C351" s="30">
        <f t="shared" si="73"/>
        <v>0</v>
      </c>
      <c r="D351" s="31">
        <f t="shared" si="74"/>
        <v>0</v>
      </c>
      <c r="E351" s="31">
        <f t="shared" si="75"/>
        <v>0</v>
      </c>
      <c r="F351" s="31">
        <f t="shared" si="70"/>
        <v>0</v>
      </c>
      <c r="G351" s="24">
        <f t="shared" si="76"/>
        <v>0.5</v>
      </c>
      <c r="H351" s="30">
        <f>VLOOKUP(G351,LAI!$E$132:$F$282,2,FALSE)</f>
        <v>2.6069733117608935</v>
      </c>
      <c r="I351" s="32">
        <f t="shared" si="81"/>
        <v>0</v>
      </c>
      <c r="J351" s="40">
        <f t="shared" si="82"/>
        <v>1</v>
      </c>
      <c r="K351" s="41"/>
      <c r="L351" s="40"/>
      <c r="M351" s="23">
        <v>348</v>
      </c>
      <c r="N351" s="30">
        <f>IF(M351&lt;=Calculator!$F$9,'Growth rate'!J350,0)</f>
        <v>0</v>
      </c>
      <c r="O351" s="30">
        <f t="shared" si="77"/>
        <v>0</v>
      </c>
      <c r="P351" s="31">
        <f t="shared" si="78"/>
        <v>0</v>
      </c>
      <c r="Q351" s="31">
        <f t="shared" si="79"/>
        <v>0</v>
      </c>
      <c r="R351" s="31">
        <f t="shared" si="71"/>
        <v>0</v>
      </c>
      <c r="S351" s="24">
        <f t="shared" si="80"/>
        <v>0.5</v>
      </c>
      <c r="T351" s="30">
        <f>VLOOKUP(S351,LAI!$E$132:$F$282,2,FALSE)</f>
        <v>2.6069733117608935</v>
      </c>
      <c r="U351" s="32">
        <f t="shared" si="72"/>
        <v>0</v>
      </c>
      <c r="V351" s="35"/>
    </row>
    <row r="352" spans="1:22" x14ac:dyDescent="0.35">
      <c r="A352" s="23">
        <f t="shared" si="69"/>
        <v>349</v>
      </c>
      <c r="B352" s="30">
        <f>IF(A352&lt;=Calculator!$B$9,'Growth rate'!B351,0)</f>
        <v>0</v>
      </c>
      <c r="C352" s="30">
        <f t="shared" si="73"/>
        <v>0</v>
      </c>
      <c r="D352" s="31">
        <f t="shared" si="74"/>
        <v>0</v>
      </c>
      <c r="E352" s="31">
        <f t="shared" si="75"/>
        <v>0</v>
      </c>
      <c r="F352" s="31">
        <f t="shared" si="70"/>
        <v>0</v>
      </c>
      <c r="G352" s="24">
        <f t="shared" si="76"/>
        <v>0.5</v>
      </c>
      <c r="H352" s="30">
        <f>VLOOKUP(G352,LAI!$E$132:$F$282,2,FALSE)</f>
        <v>2.6069733117608935</v>
      </c>
      <c r="I352" s="32">
        <f t="shared" si="81"/>
        <v>0</v>
      </c>
      <c r="J352" s="40">
        <f t="shared" si="82"/>
        <v>1</v>
      </c>
      <c r="K352" s="41"/>
      <c r="L352" s="40"/>
      <c r="M352" s="23">
        <v>349</v>
      </c>
      <c r="N352" s="30">
        <f>IF(M352&lt;=Calculator!$F$9,'Growth rate'!J351,0)</f>
        <v>0</v>
      </c>
      <c r="O352" s="30">
        <f t="shared" si="77"/>
        <v>0</v>
      </c>
      <c r="P352" s="31">
        <f t="shared" si="78"/>
        <v>0</v>
      </c>
      <c r="Q352" s="31">
        <f t="shared" si="79"/>
        <v>0</v>
      </c>
      <c r="R352" s="31">
        <f t="shared" si="71"/>
        <v>0</v>
      </c>
      <c r="S352" s="24">
        <f t="shared" si="80"/>
        <v>0.5</v>
      </c>
      <c r="T352" s="30">
        <f>VLOOKUP(S352,LAI!$E$132:$F$282,2,FALSE)</f>
        <v>2.6069733117608935</v>
      </c>
      <c r="U352" s="32">
        <f t="shared" si="72"/>
        <v>0</v>
      </c>
      <c r="V352" s="35"/>
    </row>
    <row r="353" spans="1:22" x14ac:dyDescent="0.35">
      <c r="A353" s="23">
        <f t="shared" si="69"/>
        <v>350</v>
      </c>
      <c r="B353" s="30">
        <f>IF(A353&lt;=Calculator!$B$9,'Growth rate'!B352,0)</f>
        <v>0</v>
      </c>
      <c r="C353" s="30">
        <f t="shared" si="73"/>
        <v>0</v>
      </c>
      <c r="D353" s="31">
        <f t="shared" si="74"/>
        <v>0</v>
      </c>
      <c r="E353" s="31">
        <f t="shared" si="75"/>
        <v>0</v>
      </c>
      <c r="F353" s="31">
        <f t="shared" si="70"/>
        <v>0</v>
      </c>
      <c r="G353" s="24">
        <f t="shared" si="76"/>
        <v>0.5</v>
      </c>
      <c r="H353" s="30">
        <f>VLOOKUP(G353,LAI!$E$132:$F$282,2,FALSE)</f>
        <v>2.6069733117608935</v>
      </c>
      <c r="I353" s="32">
        <f t="shared" si="81"/>
        <v>0</v>
      </c>
      <c r="J353" s="40">
        <f t="shared" si="82"/>
        <v>1</v>
      </c>
      <c r="K353" s="41"/>
      <c r="L353" s="40"/>
      <c r="M353" s="23">
        <v>350</v>
      </c>
      <c r="N353" s="30">
        <f>IF(M353&lt;=Calculator!$F$9,'Growth rate'!J352,0)</f>
        <v>0</v>
      </c>
      <c r="O353" s="30">
        <f t="shared" si="77"/>
        <v>0</v>
      </c>
      <c r="P353" s="31">
        <f t="shared" si="78"/>
        <v>0</v>
      </c>
      <c r="Q353" s="31">
        <f t="shared" si="79"/>
        <v>0</v>
      </c>
      <c r="R353" s="31">
        <f t="shared" si="71"/>
        <v>0</v>
      </c>
      <c r="S353" s="24">
        <f t="shared" si="80"/>
        <v>0.5</v>
      </c>
      <c r="T353" s="30">
        <f>VLOOKUP(S353,LAI!$E$132:$F$282,2,FALSE)</f>
        <v>2.6069733117608935</v>
      </c>
      <c r="U353" s="32">
        <f t="shared" si="72"/>
        <v>0</v>
      </c>
      <c r="V353" s="35"/>
    </row>
    <row r="354" spans="1:22" x14ac:dyDescent="0.35">
      <c r="A354" s="23">
        <f t="shared" si="69"/>
        <v>351</v>
      </c>
      <c r="B354" s="30">
        <f>IF(A354&lt;=Calculator!$B$9,'Growth rate'!B353,0)</f>
        <v>0</v>
      </c>
      <c r="C354" s="30">
        <f t="shared" si="73"/>
        <v>0</v>
      </c>
      <c r="D354" s="31">
        <f t="shared" si="74"/>
        <v>0</v>
      </c>
      <c r="E354" s="31">
        <f t="shared" si="75"/>
        <v>0</v>
      </c>
      <c r="F354" s="31">
        <f t="shared" si="70"/>
        <v>0</v>
      </c>
      <c r="G354" s="24">
        <f t="shared" si="76"/>
        <v>0.5</v>
      </c>
      <c r="H354" s="30">
        <f>VLOOKUP(G354,LAI!$E$132:$F$282,2,FALSE)</f>
        <v>2.6069733117608935</v>
      </c>
      <c r="I354" s="32">
        <f t="shared" si="81"/>
        <v>0</v>
      </c>
      <c r="J354" s="40">
        <f t="shared" si="82"/>
        <v>1</v>
      </c>
      <c r="K354" s="41"/>
      <c r="L354" s="40"/>
      <c r="M354" s="23">
        <v>351</v>
      </c>
      <c r="N354" s="30">
        <f>IF(M354&lt;=Calculator!$F$9,'Growth rate'!J353,0)</f>
        <v>0</v>
      </c>
      <c r="O354" s="30">
        <f t="shared" si="77"/>
        <v>0</v>
      </c>
      <c r="P354" s="31">
        <f t="shared" si="78"/>
        <v>0</v>
      </c>
      <c r="Q354" s="31">
        <f t="shared" si="79"/>
        <v>0</v>
      </c>
      <c r="R354" s="31">
        <f t="shared" si="71"/>
        <v>0</v>
      </c>
      <c r="S354" s="24">
        <f t="shared" si="80"/>
        <v>0.5</v>
      </c>
      <c r="T354" s="30">
        <f>VLOOKUP(S354,LAI!$E$132:$F$282,2,FALSE)</f>
        <v>2.6069733117608935</v>
      </c>
      <c r="U354" s="32">
        <f t="shared" si="72"/>
        <v>0</v>
      </c>
      <c r="V354" s="35"/>
    </row>
    <row r="355" spans="1:22" x14ac:dyDescent="0.35">
      <c r="A355" s="23">
        <f t="shared" si="69"/>
        <v>352</v>
      </c>
      <c r="B355" s="30">
        <f>IF(A355&lt;=Calculator!$B$9,'Growth rate'!B354,0)</f>
        <v>0</v>
      </c>
      <c r="C355" s="30">
        <f t="shared" si="73"/>
        <v>0</v>
      </c>
      <c r="D355" s="31">
        <f t="shared" si="74"/>
        <v>0</v>
      </c>
      <c r="E355" s="31">
        <f t="shared" si="75"/>
        <v>0</v>
      </c>
      <c r="F355" s="31">
        <f t="shared" si="70"/>
        <v>0</v>
      </c>
      <c r="G355" s="24">
        <f t="shared" si="76"/>
        <v>0.5</v>
      </c>
      <c r="H355" s="30">
        <f>VLOOKUP(G355,LAI!$E$132:$F$282,2,FALSE)</f>
        <v>2.6069733117608935</v>
      </c>
      <c r="I355" s="32">
        <f t="shared" si="81"/>
        <v>0</v>
      </c>
      <c r="J355" s="40">
        <f t="shared" si="82"/>
        <v>1</v>
      </c>
      <c r="K355" s="41"/>
      <c r="L355" s="40"/>
      <c r="M355" s="23">
        <v>352</v>
      </c>
      <c r="N355" s="30">
        <f>IF(M355&lt;=Calculator!$F$9,'Growth rate'!J354,0)</f>
        <v>0</v>
      </c>
      <c r="O355" s="30">
        <f t="shared" si="77"/>
        <v>0</v>
      </c>
      <c r="P355" s="31">
        <f t="shared" si="78"/>
        <v>0</v>
      </c>
      <c r="Q355" s="31">
        <f t="shared" si="79"/>
        <v>0</v>
      </c>
      <c r="R355" s="31">
        <f t="shared" si="71"/>
        <v>0</v>
      </c>
      <c r="S355" s="24">
        <f t="shared" si="80"/>
        <v>0.5</v>
      </c>
      <c r="T355" s="30">
        <f>VLOOKUP(S355,LAI!$E$132:$F$282,2,FALSE)</f>
        <v>2.6069733117608935</v>
      </c>
      <c r="U355" s="32">
        <f t="shared" si="72"/>
        <v>0</v>
      </c>
      <c r="V355" s="35"/>
    </row>
    <row r="356" spans="1:22" x14ac:dyDescent="0.35">
      <c r="A356" s="23">
        <f t="shared" si="69"/>
        <v>353</v>
      </c>
      <c r="B356" s="30">
        <f>IF(A356&lt;=Calculator!$B$9,'Growth rate'!B355,0)</f>
        <v>0</v>
      </c>
      <c r="C356" s="30">
        <f t="shared" si="73"/>
        <v>0</v>
      </c>
      <c r="D356" s="31">
        <f t="shared" si="74"/>
        <v>0</v>
      </c>
      <c r="E356" s="31">
        <f t="shared" si="75"/>
        <v>0</v>
      </c>
      <c r="F356" s="31">
        <f t="shared" si="70"/>
        <v>0</v>
      </c>
      <c r="G356" s="24">
        <f t="shared" si="76"/>
        <v>0.5</v>
      </c>
      <c r="H356" s="30">
        <f>VLOOKUP(G356,LAI!$E$132:$F$282,2,FALSE)</f>
        <v>2.6069733117608935</v>
      </c>
      <c r="I356" s="32">
        <f t="shared" si="81"/>
        <v>0</v>
      </c>
      <c r="J356" s="40">
        <f t="shared" si="82"/>
        <v>1</v>
      </c>
      <c r="K356" s="41"/>
      <c r="L356" s="40"/>
      <c r="M356" s="23">
        <v>353</v>
      </c>
      <c r="N356" s="30">
        <f>IF(M356&lt;=Calculator!$F$9,'Growth rate'!J355,0)</f>
        <v>0</v>
      </c>
      <c r="O356" s="30">
        <f t="shared" si="77"/>
        <v>0</v>
      </c>
      <c r="P356" s="31">
        <f t="shared" si="78"/>
        <v>0</v>
      </c>
      <c r="Q356" s="31">
        <f t="shared" si="79"/>
        <v>0</v>
      </c>
      <c r="R356" s="31">
        <f t="shared" si="71"/>
        <v>0</v>
      </c>
      <c r="S356" s="24">
        <f t="shared" si="80"/>
        <v>0.5</v>
      </c>
      <c r="T356" s="30">
        <f>VLOOKUP(S356,LAI!$E$132:$F$282,2,FALSE)</f>
        <v>2.6069733117608935</v>
      </c>
      <c r="U356" s="32">
        <f t="shared" si="72"/>
        <v>0</v>
      </c>
      <c r="V356" s="35"/>
    </row>
    <row r="357" spans="1:22" x14ac:dyDescent="0.35">
      <c r="A357" s="23">
        <f t="shared" si="69"/>
        <v>354</v>
      </c>
      <c r="B357" s="30">
        <f>IF(A357&lt;=Calculator!$B$9,'Growth rate'!B356,0)</f>
        <v>0</v>
      </c>
      <c r="C357" s="30">
        <f t="shared" si="73"/>
        <v>0</v>
      </c>
      <c r="D357" s="31">
        <f t="shared" si="74"/>
        <v>0</v>
      </c>
      <c r="E357" s="31">
        <f t="shared" si="75"/>
        <v>0</v>
      </c>
      <c r="F357" s="31">
        <f t="shared" si="70"/>
        <v>0</v>
      </c>
      <c r="G357" s="24">
        <f t="shared" si="76"/>
        <v>0.5</v>
      </c>
      <c r="H357" s="30">
        <f>VLOOKUP(G357,LAI!$E$132:$F$282,2,FALSE)</f>
        <v>2.6069733117608935</v>
      </c>
      <c r="I357" s="32">
        <f t="shared" si="81"/>
        <v>0</v>
      </c>
      <c r="J357" s="40">
        <f t="shared" si="82"/>
        <v>1</v>
      </c>
      <c r="K357" s="41"/>
      <c r="L357" s="40"/>
      <c r="M357" s="23">
        <v>354</v>
      </c>
      <c r="N357" s="30">
        <f>IF(M357&lt;=Calculator!$F$9,'Growth rate'!J356,0)</f>
        <v>0</v>
      </c>
      <c r="O357" s="30">
        <f t="shared" si="77"/>
        <v>0</v>
      </c>
      <c r="P357" s="31">
        <f t="shared" si="78"/>
        <v>0</v>
      </c>
      <c r="Q357" s="31">
        <f t="shared" si="79"/>
        <v>0</v>
      </c>
      <c r="R357" s="31">
        <f t="shared" si="71"/>
        <v>0</v>
      </c>
      <c r="S357" s="24">
        <f t="shared" si="80"/>
        <v>0.5</v>
      </c>
      <c r="T357" s="30">
        <f>VLOOKUP(S357,LAI!$E$132:$F$282,2,FALSE)</f>
        <v>2.6069733117608935</v>
      </c>
      <c r="U357" s="32">
        <f t="shared" si="72"/>
        <v>0</v>
      </c>
      <c r="V357" s="35"/>
    </row>
    <row r="358" spans="1:22" x14ac:dyDescent="0.35">
      <c r="A358" s="23">
        <f t="shared" si="69"/>
        <v>355</v>
      </c>
      <c r="B358" s="30">
        <f>IF(A358&lt;=Calculator!$B$9,'Growth rate'!B357,0)</f>
        <v>0</v>
      </c>
      <c r="C358" s="30">
        <f t="shared" si="73"/>
        <v>0</v>
      </c>
      <c r="D358" s="31">
        <f t="shared" si="74"/>
        <v>0</v>
      </c>
      <c r="E358" s="31">
        <f t="shared" si="75"/>
        <v>0</v>
      </c>
      <c r="F358" s="31">
        <f t="shared" si="70"/>
        <v>0</v>
      </c>
      <c r="G358" s="24">
        <f t="shared" si="76"/>
        <v>0.5</v>
      </c>
      <c r="H358" s="30">
        <f>VLOOKUP(G358,LAI!$E$132:$F$282,2,FALSE)</f>
        <v>2.6069733117608935</v>
      </c>
      <c r="I358" s="32">
        <f t="shared" si="81"/>
        <v>0</v>
      </c>
      <c r="J358" s="40">
        <f t="shared" si="82"/>
        <v>1</v>
      </c>
      <c r="K358" s="41"/>
      <c r="L358" s="40"/>
      <c r="M358" s="23">
        <v>355</v>
      </c>
      <c r="N358" s="30">
        <f>IF(M358&lt;=Calculator!$F$9,'Growth rate'!J357,0)</f>
        <v>0</v>
      </c>
      <c r="O358" s="30">
        <f t="shared" si="77"/>
        <v>0</v>
      </c>
      <c r="P358" s="31">
        <f t="shared" si="78"/>
        <v>0</v>
      </c>
      <c r="Q358" s="31">
        <f t="shared" si="79"/>
        <v>0</v>
      </c>
      <c r="R358" s="31">
        <f t="shared" si="71"/>
        <v>0</v>
      </c>
      <c r="S358" s="24">
        <f t="shared" si="80"/>
        <v>0.5</v>
      </c>
      <c r="T358" s="30">
        <f>VLOOKUP(S358,LAI!$E$132:$F$282,2,FALSE)</f>
        <v>2.6069733117608935</v>
      </c>
      <c r="U358" s="32">
        <f t="shared" si="72"/>
        <v>0</v>
      </c>
      <c r="V358" s="35"/>
    </row>
    <row r="359" spans="1:22" x14ac:dyDescent="0.35">
      <c r="A359" s="23">
        <f t="shared" si="69"/>
        <v>356</v>
      </c>
      <c r="B359" s="30">
        <f>IF(A359&lt;=Calculator!$B$9,'Growth rate'!B358,0)</f>
        <v>0</v>
      </c>
      <c r="C359" s="30">
        <f t="shared" si="73"/>
        <v>0</v>
      </c>
      <c r="D359" s="31">
        <f t="shared" si="74"/>
        <v>0</v>
      </c>
      <c r="E359" s="31">
        <f t="shared" si="75"/>
        <v>0</v>
      </c>
      <c r="F359" s="31">
        <f t="shared" si="70"/>
        <v>0</v>
      </c>
      <c r="G359" s="24">
        <f t="shared" si="76"/>
        <v>0.5</v>
      </c>
      <c r="H359" s="30">
        <f>VLOOKUP(G359,LAI!$E$132:$F$282,2,FALSE)</f>
        <v>2.6069733117608935</v>
      </c>
      <c r="I359" s="32">
        <f t="shared" si="81"/>
        <v>0</v>
      </c>
      <c r="J359" s="40">
        <f t="shared" si="82"/>
        <v>1</v>
      </c>
      <c r="K359" s="41"/>
      <c r="L359" s="40"/>
      <c r="M359" s="23">
        <v>356</v>
      </c>
      <c r="N359" s="30">
        <f>IF(M359&lt;=Calculator!$F$9,'Growth rate'!J358,0)</f>
        <v>0</v>
      </c>
      <c r="O359" s="30">
        <f t="shared" si="77"/>
        <v>0</v>
      </c>
      <c r="P359" s="31">
        <f t="shared" si="78"/>
        <v>0</v>
      </c>
      <c r="Q359" s="31">
        <f t="shared" si="79"/>
        <v>0</v>
      </c>
      <c r="R359" s="31">
        <f t="shared" si="71"/>
        <v>0</v>
      </c>
      <c r="S359" s="24">
        <f t="shared" si="80"/>
        <v>0.5</v>
      </c>
      <c r="T359" s="30">
        <f>VLOOKUP(S359,LAI!$E$132:$F$282,2,FALSE)</f>
        <v>2.6069733117608935</v>
      </c>
      <c r="U359" s="32">
        <f t="shared" si="72"/>
        <v>0</v>
      </c>
      <c r="V359" s="35"/>
    </row>
    <row r="360" spans="1:22" x14ac:dyDescent="0.35">
      <c r="A360" s="23">
        <f t="shared" ref="A360:A423" si="83">A359+1</f>
        <v>357</v>
      </c>
      <c r="B360" s="30">
        <f>IF(A360&lt;=Calculator!$B$9,'Growth rate'!B359,0)</f>
        <v>0</v>
      </c>
      <c r="C360" s="30">
        <f t="shared" si="73"/>
        <v>0</v>
      </c>
      <c r="D360" s="31">
        <f t="shared" si="74"/>
        <v>0</v>
      </c>
      <c r="E360" s="31">
        <f t="shared" si="75"/>
        <v>0</v>
      </c>
      <c r="F360" s="31">
        <f t="shared" si="70"/>
        <v>0</v>
      </c>
      <c r="G360" s="24">
        <f t="shared" si="76"/>
        <v>0.5</v>
      </c>
      <c r="H360" s="30">
        <f>VLOOKUP(G360,LAI!$E$132:$F$282,2,FALSE)</f>
        <v>2.6069733117608935</v>
      </c>
      <c r="I360" s="32">
        <f t="shared" si="81"/>
        <v>0</v>
      </c>
      <c r="J360" s="40">
        <f t="shared" si="82"/>
        <v>1</v>
      </c>
      <c r="K360" s="41"/>
      <c r="L360" s="40"/>
      <c r="M360" s="23">
        <v>357</v>
      </c>
      <c r="N360" s="30">
        <f>IF(M360&lt;=Calculator!$F$9,'Growth rate'!J359,0)</f>
        <v>0</v>
      </c>
      <c r="O360" s="30">
        <f t="shared" si="77"/>
        <v>0</v>
      </c>
      <c r="P360" s="31">
        <f t="shared" si="78"/>
        <v>0</v>
      </c>
      <c r="Q360" s="31">
        <f t="shared" si="79"/>
        <v>0</v>
      </c>
      <c r="R360" s="31">
        <f t="shared" si="71"/>
        <v>0</v>
      </c>
      <c r="S360" s="24">
        <f t="shared" si="80"/>
        <v>0.5</v>
      </c>
      <c r="T360" s="30">
        <f>VLOOKUP(S360,LAI!$E$132:$F$282,2,FALSE)</f>
        <v>2.6069733117608935</v>
      </c>
      <c r="U360" s="32">
        <f t="shared" si="72"/>
        <v>0</v>
      </c>
      <c r="V360" s="35"/>
    </row>
    <row r="361" spans="1:22" x14ac:dyDescent="0.35">
      <c r="A361" s="23">
        <f t="shared" si="83"/>
        <v>358</v>
      </c>
      <c r="B361" s="30">
        <f>IF(A361&lt;=Calculator!$B$9,'Growth rate'!B360,0)</f>
        <v>0</v>
      </c>
      <c r="C361" s="30">
        <f t="shared" si="73"/>
        <v>0</v>
      </c>
      <c r="D361" s="31">
        <f t="shared" si="74"/>
        <v>0</v>
      </c>
      <c r="E361" s="31">
        <f t="shared" si="75"/>
        <v>0</v>
      </c>
      <c r="F361" s="31">
        <f t="shared" si="70"/>
        <v>0</v>
      </c>
      <c r="G361" s="24">
        <f t="shared" si="76"/>
        <v>0.5</v>
      </c>
      <c r="H361" s="30">
        <f>VLOOKUP(G361,LAI!$E$132:$F$282,2,FALSE)</f>
        <v>2.6069733117608935</v>
      </c>
      <c r="I361" s="32">
        <f t="shared" si="81"/>
        <v>0</v>
      </c>
      <c r="J361" s="40">
        <f t="shared" si="82"/>
        <v>1</v>
      </c>
      <c r="K361" s="41"/>
      <c r="L361" s="40"/>
      <c r="M361" s="23">
        <v>358</v>
      </c>
      <c r="N361" s="30">
        <f>IF(M361&lt;=Calculator!$F$9,'Growth rate'!J360,0)</f>
        <v>0</v>
      </c>
      <c r="O361" s="30">
        <f t="shared" si="77"/>
        <v>0</v>
      </c>
      <c r="P361" s="31">
        <f t="shared" si="78"/>
        <v>0</v>
      </c>
      <c r="Q361" s="31">
        <f t="shared" si="79"/>
        <v>0</v>
      </c>
      <c r="R361" s="31">
        <f t="shared" si="71"/>
        <v>0</v>
      </c>
      <c r="S361" s="24">
        <f t="shared" si="80"/>
        <v>0.5</v>
      </c>
      <c r="T361" s="30">
        <f>VLOOKUP(S361,LAI!$E$132:$F$282,2,FALSE)</f>
        <v>2.6069733117608935</v>
      </c>
      <c r="U361" s="32">
        <f t="shared" si="72"/>
        <v>0</v>
      </c>
      <c r="V361" s="35"/>
    </row>
    <row r="362" spans="1:22" x14ac:dyDescent="0.35">
      <c r="A362" s="23">
        <f t="shared" si="83"/>
        <v>359</v>
      </c>
      <c r="B362" s="30">
        <f>IF(A362&lt;=Calculator!$B$9,'Growth rate'!B361,0)</f>
        <v>0</v>
      </c>
      <c r="C362" s="30">
        <f t="shared" si="73"/>
        <v>0</v>
      </c>
      <c r="D362" s="31">
        <f t="shared" si="74"/>
        <v>0</v>
      </c>
      <c r="E362" s="31">
        <f t="shared" si="75"/>
        <v>0</v>
      </c>
      <c r="F362" s="31">
        <f t="shared" si="70"/>
        <v>0</v>
      </c>
      <c r="G362" s="24">
        <f t="shared" si="76"/>
        <v>0.5</v>
      </c>
      <c r="H362" s="30">
        <f>VLOOKUP(G362,LAI!$E$132:$F$282,2,FALSE)</f>
        <v>2.6069733117608935</v>
      </c>
      <c r="I362" s="32">
        <f t="shared" si="81"/>
        <v>0</v>
      </c>
      <c r="J362" s="40">
        <f t="shared" si="82"/>
        <v>1</v>
      </c>
      <c r="K362" s="41"/>
      <c r="L362" s="40"/>
      <c r="M362" s="23">
        <v>359</v>
      </c>
      <c r="N362" s="30">
        <f>IF(M362&lt;=Calculator!$F$9,'Growth rate'!J361,0)</f>
        <v>0</v>
      </c>
      <c r="O362" s="30">
        <f t="shared" si="77"/>
        <v>0</v>
      </c>
      <c r="P362" s="31">
        <f t="shared" si="78"/>
        <v>0</v>
      </c>
      <c r="Q362" s="31">
        <f t="shared" si="79"/>
        <v>0</v>
      </c>
      <c r="R362" s="31">
        <f t="shared" si="71"/>
        <v>0</v>
      </c>
      <c r="S362" s="24">
        <f t="shared" si="80"/>
        <v>0.5</v>
      </c>
      <c r="T362" s="30">
        <f>VLOOKUP(S362,LAI!$E$132:$F$282,2,FALSE)</f>
        <v>2.6069733117608935</v>
      </c>
      <c r="U362" s="32">
        <f t="shared" si="72"/>
        <v>0</v>
      </c>
      <c r="V362" s="35"/>
    </row>
    <row r="363" spans="1:22" x14ac:dyDescent="0.35">
      <c r="A363" s="23">
        <f t="shared" si="83"/>
        <v>360</v>
      </c>
      <c r="B363" s="30">
        <f>IF(A363&lt;=Calculator!$B$9,'Growth rate'!B362,0)</f>
        <v>0</v>
      </c>
      <c r="C363" s="30">
        <f t="shared" si="73"/>
        <v>0</v>
      </c>
      <c r="D363" s="31">
        <f t="shared" si="74"/>
        <v>0</v>
      </c>
      <c r="E363" s="31">
        <f t="shared" si="75"/>
        <v>0</v>
      </c>
      <c r="F363" s="31">
        <f t="shared" si="70"/>
        <v>0</v>
      </c>
      <c r="G363" s="24">
        <f t="shared" si="76"/>
        <v>0.5</v>
      </c>
      <c r="H363" s="30">
        <f>VLOOKUP(G363,LAI!$E$132:$F$282,2,FALSE)</f>
        <v>2.6069733117608935</v>
      </c>
      <c r="I363" s="32">
        <f t="shared" si="81"/>
        <v>0</v>
      </c>
      <c r="J363" s="40">
        <f t="shared" si="82"/>
        <v>1</v>
      </c>
      <c r="K363" s="41"/>
      <c r="L363" s="40"/>
      <c r="M363" s="23">
        <v>360</v>
      </c>
      <c r="N363" s="30">
        <f>IF(M363&lt;=Calculator!$F$9,'Growth rate'!J362,0)</f>
        <v>0</v>
      </c>
      <c r="O363" s="30">
        <f t="shared" si="77"/>
        <v>0</v>
      </c>
      <c r="P363" s="31">
        <f t="shared" si="78"/>
        <v>0</v>
      </c>
      <c r="Q363" s="31">
        <f t="shared" si="79"/>
        <v>0</v>
      </c>
      <c r="R363" s="31">
        <f t="shared" si="71"/>
        <v>0</v>
      </c>
      <c r="S363" s="24">
        <f t="shared" si="80"/>
        <v>0.5</v>
      </c>
      <c r="T363" s="30">
        <f>VLOOKUP(S363,LAI!$E$132:$F$282,2,FALSE)</f>
        <v>2.6069733117608935</v>
      </c>
      <c r="U363" s="32">
        <f t="shared" si="72"/>
        <v>0</v>
      </c>
      <c r="V363" s="35"/>
    </row>
    <row r="364" spans="1:22" x14ac:dyDescent="0.35">
      <c r="A364" s="23">
        <f t="shared" si="83"/>
        <v>361</v>
      </c>
      <c r="B364" s="30">
        <f>IF(A364&lt;=Calculator!$B$9,'Growth rate'!B363,0)</f>
        <v>0</v>
      </c>
      <c r="C364" s="30">
        <f t="shared" si="73"/>
        <v>0</v>
      </c>
      <c r="D364" s="31">
        <f t="shared" si="74"/>
        <v>0</v>
      </c>
      <c r="E364" s="31">
        <f t="shared" si="75"/>
        <v>0</v>
      </c>
      <c r="F364" s="31">
        <f t="shared" si="70"/>
        <v>0</v>
      </c>
      <c r="G364" s="24">
        <f t="shared" si="76"/>
        <v>0.5</v>
      </c>
      <c r="H364" s="30">
        <f>VLOOKUP(G364,LAI!$E$132:$F$282,2,FALSE)</f>
        <v>2.6069733117608935</v>
      </c>
      <c r="I364" s="32">
        <f t="shared" si="81"/>
        <v>0</v>
      </c>
      <c r="J364" s="40">
        <f t="shared" si="82"/>
        <v>1</v>
      </c>
      <c r="K364" s="41"/>
      <c r="L364" s="40"/>
      <c r="M364" s="23">
        <v>361</v>
      </c>
      <c r="N364" s="30">
        <f>IF(M364&lt;=Calculator!$F$9,'Growth rate'!J363,0)</f>
        <v>0</v>
      </c>
      <c r="O364" s="30">
        <f t="shared" si="77"/>
        <v>0</v>
      </c>
      <c r="P364" s="31">
        <f t="shared" si="78"/>
        <v>0</v>
      </c>
      <c r="Q364" s="31">
        <f t="shared" si="79"/>
        <v>0</v>
      </c>
      <c r="R364" s="31">
        <f t="shared" si="71"/>
        <v>0</v>
      </c>
      <c r="S364" s="24">
        <f t="shared" si="80"/>
        <v>0.5</v>
      </c>
      <c r="T364" s="30">
        <f>VLOOKUP(S364,LAI!$E$132:$F$282,2,FALSE)</f>
        <v>2.6069733117608935</v>
      </c>
      <c r="U364" s="32">
        <f t="shared" si="72"/>
        <v>0</v>
      </c>
      <c r="V364" s="35"/>
    </row>
    <row r="365" spans="1:22" x14ac:dyDescent="0.35">
      <c r="A365" s="23">
        <f t="shared" si="83"/>
        <v>362</v>
      </c>
      <c r="B365" s="30">
        <f>IF(A365&lt;=Calculator!$B$9,'Growth rate'!B364,0)</f>
        <v>0</v>
      </c>
      <c r="C365" s="30">
        <f t="shared" si="73"/>
        <v>0</v>
      </c>
      <c r="D365" s="31">
        <f t="shared" si="74"/>
        <v>0</v>
      </c>
      <c r="E365" s="31">
        <f t="shared" si="75"/>
        <v>0</v>
      </c>
      <c r="F365" s="31">
        <f t="shared" si="70"/>
        <v>0</v>
      </c>
      <c r="G365" s="24">
        <f t="shared" si="76"/>
        <v>0.5</v>
      </c>
      <c r="H365" s="30">
        <f>VLOOKUP(G365,LAI!$E$132:$F$282,2,FALSE)</f>
        <v>2.6069733117608935</v>
      </c>
      <c r="I365" s="32">
        <f t="shared" si="81"/>
        <v>0</v>
      </c>
      <c r="J365" s="40">
        <f t="shared" si="82"/>
        <v>1</v>
      </c>
      <c r="K365" s="41"/>
      <c r="L365" s="40"/>
      <c r="M365" s="23">
        <v>362</v>
      </c>
      <c r="N365" s="30">
        <f>IF(M365&lt;=Calculator!$F$9,'Growth rate'!J364,0)</f>
        <v>0</v>
      </c>
      <c r="O365" s="30">
        <f t="shared" si="77"/>
        <v>0</v>
      </c>
      <c r="P365" s="31">
        <f t="shared" si="78"/>
        <v>0</v>
      </c>
      <c r="Q365" s="31">
        <f t="shared" si="79"/>
        <v>0</v>
      </c>
      <c r="R365" s="31">
        <f t="shared" si="71"/>
        <v>0</v>
      </c>
      <c r="S365" s="24">
        <f t="shared" si="80"/>
        <v>0.5</v>
      </c>
      <c r="T365" s="30">
        <f>VLOOKUP(S365,LAI!$E$132:$F$282,2,FALSE)</f>
        <v>2.6069733117608935</v>
      </c>
      <c r="U365" s="32">
        <f t="shared" si="72"/>
        <v>0</v>
      </c>
      <c r="V365" s="35"/>
    </row>
    <row r="366" spans="1:22" x14ac:dyDescent="0.35">
      <c r="A366" s="23">
        <f t="shared" si="83"/>
        <v>363</v>
      </c>
      <c r="B366" s="30">
        <f>IF(A366&lt;=Calculator!$B$9,'Growth rate'!B365,0)</f>
        <v>0</v>
      </c>
      <c r="C366" s="30">
        <f t="shared" si="73"/>
        <v>0</v>
      </c>
      <c r="D366" s="31">
        <f t="shared" si="74"/>
        <v>0</v>
      </c>
      <c r="E366" s="31">
        <f t="shared" si="75"/>
        <v>0</v>
      </c>
      <c r="F366" s="31">
        <f t="shared" si="70"/>
        <v>0</v>
      </c>
      <c r="G366" s="24">
        <f t="shared" si="76"/>
        <v>0.5</v>
      </c>
      <c r="H366" s="30">
        <f>VLOOKUP(G366,LAI!$E$132:$F$282,2,FALSE)</f>
        <v>2.6069733117608935</v>
      </c>
      <c r="I366" s="32">
        <f t="shared" si="81"/>
        <v>0</v>
      </c>
      <c r="J366" s="40">
        <f t="shared" si="82"/>
        <v>1</v>
      </c>
      <c r="K366" s="41"/>
      <c r="L366" s="40"/>
      <c r="M366" s="23">
        <v>363</v>
      </c>
      <c r="N366" s="30">
        <f>IF(M366&lt;=Calculator!$F$9,'Growth rate'!J365,0)</f>
        <v>0</v>
      </c>
      <c r="O366" s="30">
        <f t="shared" si="77"/>
        <v>0</v>
      </c>
      <c r="P366" s="31">
        <f t="shared" si="78"/>
        <v>0</v>
      </c>
      <c r="Q366" s="31">
        <f t="shared" si="79"/>
        <v>0</v>
      </c>
      <c r="R366" s="31">
        <f t="shared" si="71"/>
        <v>0</v>
      </c>
      <c r="S366" s="24">
        <f t="shared" si="80"/>
        <v>0.5</v>
      </c>
      <c r="T366" s="30">
        <f>VLOOKUP(S366,LAI!$E$132:$F$282,2,FALSE)</f>
        <v>2.6069733117608935</v>
      </c>
      <c r="U366" s="32">
        <f t="shared" si="72"/>
        <v>0</v>
      </c>
      <c r="V366" s="35"/>
    </row>
    <row r="367" spans="1:22" x14ac:dyDescent="0.35">
      <c r="A367" s="23">
        <f t="shared" si="83"/>
        <v>364</v>
      </c>
      <c r="B367" s="30">
        <f>IF(A367&lt;=Calculator!$B$9,'Growth rate'!B366,0)</f>
        <v>0</v>
      </c>
      <c r="C367" s="30">
        <f t="shared" si="73"/>
        <v>0</v>
      </c>
      <c r="D367" s="31">
        <f t="shared" si="74"/>
        <v>0</v>
      </c>
      <c r="E367" s="31">
        <f t="shared" si="75"/>
        <v>0</v>
      </c>
      <c r="F367" s="31">
        <f t="shared" si="70"/>
        <v>0</v>
      </c>
      <c r="G367" s="24">
        <f t="shared" si="76"/>
        <v>0.5</v>
      </c>
      <c r="H367" s="30">
        <f>VLOOKUP(G367,LAI!$E$132:$F$282,2,FALSE)</f>
        <v>2.6069733117608935</v>
      </c>
      <c r="I367" s="32">
        <f t="shared" si="81"/>
        <v>0</v>
      </c>
      <c r="J367" s="40">
        <f t="shared" si="82"/>
        <v>1</v>
      </c>
      <c r="K367" s="41"/>
      <c r="L367" s="40"/>
      <c r="M367" s="23">
        <v>364</v>
      </c>
      <c r="N367" s="30">
        <f>IF(M367&lt;=Calculator!$F$9,'Growth rate'!J366,0)</f>
        <v>0</v>
      </c>
      <c r="O367" s="30">
        <f t="shared" si="77"/>
        <v>0</v>
      </c>
      <c r="P367" s="31">
        <f t="shared" si="78"/>
        <v>0</v>
      </c>
      <c r="Q367" s="31">
        <f t="shared" si="79"/>
        <v>0</v>
      </c>
      <c r="R367" s="31">
        <f t="shared" si="71"/>
        <v>0</v>
      </c>
      <c r="S367" s="24">
        <f t="shared" si="80"/>
        <v>0.5</v>
      </c>
      <c r="T367" s="30">
        <f>VLOOKUP(S367,LAI!$E$132:$F$282,2,FALSE)</f>
        <v>2.6069733117608935</v>
      </c>
      <c r="U367" s="32">
        <f t="shared" si="72"/>
        <v>0</v>
      </c>
      <c r="V367" s="35"/>
    </row>
    <row r="368" spans="1:22" x14ac:dyDescent="0.35">
      <c r="A368" s="23">
        <f t="shared" si="83"/>
        <v>365</v>
      </c>
      <c r="B368" s="30">
        <f>IF(A368&lt;=Calculator!$B$9,'Growth rate'!B367,0)</f>
        <v>0</v>
      </c>
      <c r="C368" s="30">
        <f t="shared" si="73"/>
        <v>0</v>
      </c>
      <c r="D368" s="31">
        <f t="shared" si="74"/>
        <v>0</v>
      </c>
      <c r="E368" s="31">
        <f t="shared" si="75"/>
        <v>0</v>
      </c>
      <c r="F368" s="31">
        <f t="shared" si="70"/>
        <v>0</v>
      </c>
      <c r="G368" s="24">
        <f t="shared" si="76"/>
        <v>0.5</v>
      </c>
      <c r="H368" s="30">
        <f>VLOOKUP(G368,LAI!$E$132:$F$282,2,FALSE)</f>
        <v>2.6069733117608935</v>
      </c>
      <c r="I368" s="32">
        <f t="shared" si="81"/>
        <v>0</v>
      </c>
      <c r="J368" s="40">
        <f t="shared" si="82"/>
        <v>1</v>
      </c>
      <c r="K368" s="41"/>
      <c r="L368" s="40"/>
      <c r="M368" s="23">
        <v>365</v>
      </c>
      <c r="N368" s="30">
        <f>IF(M368&lt;=Calculator!$F$9,'Growth rate'!J367,0)</f>
        <v>0</v>
      </c>
      <c r="O368" s="30">
        <f t="shared" si="77"/>
        <v>0</v>
      </c>
      <c r="P368" s="31">
        <f t="shared" si="78"/>
        <v>0</v>
      </c>
      <c r="Q368" s="31">
        <f t="shared" si="79"/>
        <v>0</v>
      </c>
      <c r="R368" s="31">
        <f t="shared" si="71"/>
        <v>0</v>
      </c>
      <c r="S368" s="24">
        <f t="shared" si="80"/>
        <v>0.5</v>
      </c>
      <c r="T368" s="30">
        <f>VLOOKUP(S368,LAI!$E$132:$F$282,2,FALSE)</f>
        <v>2.6069733117608935</v>
      </c>
      <c r="U368" s="32">
        <f t="shared" si="72"/>
        <v>0</v>
      </c>
      <c r="V368" s="35"/>
    </row>
    <row r="369" spans="1:22" x14ac:dyDescent="0.35">
      <c r="A369" s="23">
        <f t="shared" si="83"/>
        <v>366</v>
      </c>
      <c r="B369" s="30">
        <f>IF(A369&lt;=Calculator!$B$9,'Growth rate'!B368,0)</f>
        <v>0</v>
      </c>
      <c r="C369" s="30">
        <f t="shared" si="73"/>
        <v>0</v>
      </c>
      <c r="D369" s="31">
        <f t="shared" si="74"/>
        <v>0</v>
      </c>
      <c r="E369" s="31">
        <f t="shared" si="75"/>
        <v>0</v>
      </c>
      <c r="F369" s="31">
        <f t="shared" si="70"/>
        <v>0</v>
      </c>
      <c r="G369" s="24">
        <f t="shared" si="76"/>
        <v>0.5</v>
      </c>
      <c r="H369" s="30">
        <f>VLOOKUP(G369,LAI!$E$132:$F$282,2,FALSE)</f>
        <v>2.6069733117608935</v>
      </c>
      <c r="I369" s="32">
        <f t="shared" si="81"/>
        <v>0</v>
      </c>
      <c r="J369" s="40">
        <f t="shared" si="82"/>
        <v>1</v>
      </c>
      <c r="K369" s="41"/>
      <c r="L369" s="40"/>
      <c r="M369" s="23">
        <v>366</v>
      </c>
      <c r="N369" s="30">
        <f>IF(M369&lt;=Calculator!$F$9,'Growth rate'!J368,0)</f>
        <v>0</v>
      </c>
      <c r="O369" s="30">
        <f t="shared" si="77"/>
        <v>0</v>
      </c>
      <c r="P369" s="31">
        <f t="shared" si="78"/>
        <v>0</v>
      </c>
      <c r="Q369" s="31">
        <f t="shared" si="79"/>
        <v>0</v>
      </c>
      <c r="R369" s="31">
        <f t="shared" si="71"/>
        <v>0</v>
      </c>
      <c r="S369" s="24">
        <f t="shared" si="80"/>
        <v>0.5</v>
      </c>
      <c r="T369" s="30">
        <f>VLOOKUP(S369,LAI!$E$132:$F$282,2,FALSE)</f>
        <v>2.6069733117608935</v>
      </c>
      <c r="U369" s="32">
        <f t="shared" si="72"/>
        <v>0</v>
      </c>
      <c r="V369" s="35"/>
    </row>
    <row r="370" spans="1:22" x14ac:dyDescent="0.35">
      <c r="A370" s="23">
        <f t="shared" si="83"/>
        <v>367</v>
      </c>
      <c r="B370" s="30">
        <f>IF(A370&lt;=Calculator!$B$9,'Growth rate'!B369,0)</f>
        <v>0</v>
      </c>
      <c r="C370" s="30">
        <f t="shared" si="73"/>
        <v>0</v>
      </c>
      <c r="D370" s="31">
        <f t="shared" si="74"/>
        <v>0</v>
      </c>
      <c r="E370" s="31">
        <f t="shared" si="75"/>
        <v>0</v>
      </c>
      <c r="F370" s="31">
        <f t="shared" si="70"/>
        <v>0</v>
      </c>
      <c r="G370" s="24">
        <f t="shared" si="76"/>
        <v>0.5</v>
      </c>
      <c r="H370" s="30">
        <f>VLOOKUP(G370,LAI!$E$132:$F$282,2,FALSE)</f>
        <v>2.6069733117608935</v>
      </c>
      <c r="I370" s="32">
        <f t="shared" si="81"/>
        <v>0</v>
      </c>
      <c r="J370" s="40">
        <f t="shared" si="82"/>
        <v>1</v>
      </c>
      <c r="K370" s="41"/>
      <c r="L370" s="40"/>
      <c r="M370" s="23">
        <v>367</v>
      </c>
      <c r="N370" s="30">
        <f>IF(M370&lt;=Calculator!$F$9,'Growth rate'!J369,0)</f>
        <v>0</v>
      </c>
      <c r="O370" s="30">
        <f t="shared" si="77"/>
        <v>0</v>
      </c>
      <c r="P370" s="31">
        <f t="shared" si="78"/>
        <v>0</v>
      </c>
      <c r="Q370" s="31">
        <f t="shared" si="79"/>
        <v>0</v>
      </c>
      <c r="R370" s="31">
        <f t="shared" si="71"/>
        <v>0</v>
      </c>
      <c r="S370" s="24">
        <f t="shared" si="80"/>
        <v>0.5</v>
      </c>
      <c r="T370" s="30">
        <f>VLOOKUP(S370,LAI!$E$132:$F$282,2,FALSE)</f>
        <v>2.6069733117608935</v>
      </c>
      <c r="U370" s="32">
        <f t="shared" si="72"/>
        <v>0</v>
      </c>
      <c r="V370" s="35"/>
    </row>
    <row r="371" spans="1:22" x14ac:dyDescent="0.35">
      <c r="A371" s="23">
        <f t="shared" si="83"/>
        <v>368</v>
      </c>
      <c r="B371" s="30">
        <f>IF(A371&lt;=Calculator!$B$9,'Growth rate'!B370,0)</f>
        <v>0</v>
      </c>
      <c r="C371" s="30">
        <f t="shared" si="73"/>
        <v>0</v>
      </c>
      <c r="D371" s="31">
        <f t="shared" si="74"/>
        <v>0</v>
      </c>
      <c r="E371" s="31">
        <f t="shared" si="75"/>
        <v>0</v>
      </c>
      <c r="F371" s="31">
        <f t="shared" si="70"/>
        <v>0</v>
      </c>
      <c r="G371" s="24">
        <f t="shared" si="76"/>
        <v>0.5</v>
      </c>
      <c r="H371" s="30">
        <f>VLOOKUP(G371,LAI!$E$132:$F$282,2,FALSE)</f>
        <v>2.6069733117608935</v>
      </c>
      <c r="I371" s="32">
        <f t="shared" si="81"/>
        <v>0</v>
      </c>
      <c r="J371" s="40">
        <f t="shared" si="82"/>
        <v>1</v>
      </c>
      <c r="K371" s="41"/>
      <c r="L371" s="40"/>
      <c r="M371" s="23">
        <v>368</v>
      </c>
      <c r="N371" s="30">
        <f>IF(M371&lt;=Calculator!$F$9,'Growth rate'!J370,0)</f>
        <v>0</v>
      </c>
      <c r="O371" s="30">
        <f t="shared" si="77"/>
        <v>0</v>
      </c>
      <c r="P371" s="31">
        <f t="shared" si="78"/>
        <v>0</v>
      </c>
      <c r="Q371" s="31">
        <f t="shared" si="79"/>
        <v>0</v>
      </c>
      <c r="R371" s="31">
        <f t="shared" si="71"/>
        <v>0</v>
      </c>
      <c r="S371" s="24">
        <f t="shared" si="80"/>
        <v>0.5</v>
      </c>
      <c r="T371" s="30">
        <f>VLOOKUP(S371,LAI!$E$132:$F$282,2,FALSE)</f>
        <v>2.6069733117608935</v>
      </c>
      <c r="U371" s="32">
        <f t="shared" si="72"/>
        <v>0</v>
      </c>
      <c r="V371" s="35"/>
    </row>
    <row r="372" spans="1:22" x14ac:dyDescent="0.35">
      <c r="A372" s="23">
        <f t="shared" si="83"/>
        <v>369</v>
      </c>
      <c r="B372" s="30">
        <f>IF(A372&lt;=Calculator!$B$9,'Growth rate'!B371,0)</f>
        <v>0</v>
      </c>
      <c r="C372" s="30">
        <f t="shared" si="73"/>
        <v>0</v>
      </c>
      <c r="D372" s="31">
        <f t="shared" si="74"/>
        <v>0</v>
      </c>
      <c r="E372" s="31">
        <f t="shared" si="75"/>
        <v>0</v>
      </c>
      <c r="F372" s="31">
        <f t="shared" si="70"/>
        <v>0</v>
      </c>
      <c r="G372" s="24">
        <f t="shared" si="76"/>
        <v>0.5</v>
      </c>
      <c r="H372" s="30">
        <f>VLOOKUP(G372,LAI!$E$132:$F$282,2,FALSE)</f>
        <v>2.6069733117608935</v>
      </c>
      <c r="I372" s="32">
        <f t="shared" si="81"/>
        <v>0</v>
      </c>
      <c r="J372" s="40">
        <f t="shared" si="82"/>
        <v>1</v>
      </c>
      <c r="K372" s="41"/>
      <c r="L372" s="40"/>
      <c r="M372" s="23">
        <v>369</v>
      </c>
      <c r="N372" s="30">
        <f>IF(M372&lt;=Calculator!$F$9,'Growth rate'!J371,0)</f>
        <v>0</v>
      </c>
      <c r="O372" s="30">
        <f t="shared" si="77"/>
        <v>0</v>
      </c>
      <c r="P372" s="31">
        <f t="shared" si="78"/>
        <v>0</v>
      </c>
      <c r="Q372" s="31">
        <f t="shared" si="79"/>
        <v>0</v>
      </c>
      <c r="R372" s="31">
        <f t="shared" si="71"/>
        <v>0</v>
      </c>
      <c r="S372" s="24">
        <f t="shared" si="80"/>
        <v>0.5</v>
      </c>
      <c r="T372" s="30">
        <f>VLOOKUP(S372,LAI!$E$132:$F$282,2,FALSE)</f>
        <v>2.6069733117608935</v>
      </c>
      <c r="U372" s="32">
        <f t="shared" si="72"/>
        <v>0</v>
      </c>
      <c r="V372" s="35"/>
    </row>
    <row r="373" spans="1:22" x14ac:dyDescent="0.35">
      <c r="A373" s="23">
        <f t="shared" si="83"/>
        <v>370</v>
      </c>
      <c r="B373" s="30">
        <f>IF(A373&lt;=Calculator!$B$9,'Growth rate'!B372,0)</f>
        <v>0</v>
      </c>
      <c r="C373" s="30">
        <f t="shared" si="73"/>
        <v>0</v>
      </c>
      <c r="D373" s="31">
        <f t="shared" si="74"/>
        <v>0</v>
      </c>
      <c r="E373" s="31">
        <f t="shared" si="75"/>
        <v>0</v>
      </c>
      <c r="F373" s="31">
        <f t="shared" si="70"/>
        <v>0</v>
      </c>
      <c r="G373" s="24">
        <f t="shared" si="76"/>
        <v>0.5</v>
      </c>
      <c r="H373" s="30">
        <f>VLOOKUP(G373,LAI!$E$132:$F$282,2,FALSE)</f>
        <v>2.6069733117608935</v>
      </c>
      <c r="I373" s="32">
        <f t="shared" si="81"/>
        <v>0</v>
      </c>
      <c r="J373" s="40">
        <f t="shared" si="82"/>
        <v>1</v>
      </c>
      <c r="K373" s="41"/>
      <c r="L373" s="40"/>
      <c r="M373" s="23">
        <v>370</v>
      </c>
      <c r="N373" s="30">
        <f>IF(M373&lt;=Calculator!$F$9,'Growth rate'!J372,0)</f>
        <v>0</v>
      </c>
      <c r="O373" s="30">
        <f t="shared" si="77"/>
        <v>0</v>
      </c>
      <c r="P373" s="31">
        <f t="shared" si="78"/>
        <v>0</v>
      </c>
      <c r="Q373" s="31">
        <f t="shared" si="79"/>
        <v>0</v>
      </c>
      <c r="R373" s="31">
        <f t="shared" si="71"/>
        <v>0</v>
      </c>
      <c r="S373" s="24">
        <f t="shared" si="80"/>
        <v>0.5</v>
      </c>
      <c r="T373" s="30">
        <f>VLOOKUP(S373,LAI!$E$132:$F$282,2,FALSE)</f>
        <v>2.6069733117608935</v>
      </c>
      <c r="U373" s="32">
        <f t="shared" si="72"/>
        <v>0</v>
      </c>
      <c r="V373" s="35"/>
    </row>
    <row r="374" spans="1:22" x14ac:dyDescent="0.35">
      <c r="A374" s="23">
        <f t="shared" si="83"/>
        <v>371</v>
      </c>
      <c r="B374" s="30">
        <f>IF(A374&lt;=Calculator!$B$9,'Growth rate'!B373,0)</f>
        <v>0</v>
      </c>
      <c r="C374" s="30">
        <f t="shared" si="73"/>
        <v>0</v>
      </c>
      <c r="D374" s="31">
        <f t="shared" si="74"/>
        <v>0</v>
      </c>
      <c r="E374" s="31">
        <f t="shared" si="75"/>
        <v>0</v>
      </c>
      <c r="F374" s="31">
        <f t="shared" si="70"/>
        <v>0</v>
      </c>
      <c r="G374" s="24">
        <f t="shared" si="76"/>
        <v>0.5</v>
      </c>
      <c r="H374" s="30">
        <f>VLOOKUP(G374,LAI!$E$132:$F$282,2,FALSE)</f>
        <v>2.6069733117608935</v>
      </c>
      <c r="I374" s="32">
        <f t="shared" si="81"/>
        <v>0</v>
      </c>
      <c r="J374" s="40">
        <f t="shared" si="82"/>
        <v>1</v>
      </c>
      <c r="K374" s="41"/>
      <c r="L374" s="40"/>
      <c r="M374" s="23">
        <v>371</v>
      </c>
      <c r="N374" s="30">
        <f>IF(M374&lt;=Calculator!$F$9,'Growth rate'!J373,0)</f>
        <v>0</v>
      </c>
      <c r="O374" s="30">
        <f t="shared" si="77"/>
        <v>0</v>
      </c>
      <c r="P374" s="31">
        <f t="shared" si="78"/>
        <v>0</v>
      </c>
      <c r="Q374" s="31">
        <f t="shared" si="79"/>
        <v>0</v>
      </c>
      <c r="R374" s="31">
        <f t="shared" si="71"/>
        <v>0</v>
      </c>
      <c r="S374" s="24">
        <f t="shared" si="80"/>
        <v>0.5</v>
      </c>
      <c r="T374" s="30">
        <f>VLOOKUP(S374,LAI!$E$132:$F$282,2,FALSE)</f>
        <v>2.6069733117608935</v>
      </c>
      <c r="U374" s="32">
        <f t="shared" si="72"/>
        <v>0</v>
      </c>
      <c r="V374" s="35"/>
    </row>
    <row r="375" spans="1:22" x14ac:dyDescent="0.35">
      <c r="A375" s="23">
        <f t="shared" si="83"/>
        <v>372</v>
      </c>
      <c r="B375" s="30">
        <f>IF(A375&lt;=Calculator!$B$9,'Growth rate'!B374,0)</f>
        <v>0</v>
      </c>
      <c r="C375" s="30">
        <f t="shared" si="73"/>
        <v>0</v>
      </c>
      <c r="D375" s="31">
        <f t="shared" si="74"/>
        <v>0</v>
      </c>
      <c r="E375" s="31">
        <f t="shared" si="75"/>
        <v>0</v>
      </c>
      <c r="F375" s="31">
        <f t="shared" si="70"/>
        <v>0</v>
      </c>
      <c r="G375" s="24">
        <f t="shared" si="76"/>
        <v>0.5</v>
      </c>
      <c r="H375" s="30">
        <f>VLOOKUP(G375,LAI!$E$132:$F$282,2,FALSE)</f>
        <v>2.6069733117608935</v>
      </c>
      <c r="I375" s="32">
        <f t="shared" si="81"/>
        <v>0</v>
      </c>
      <c r="J375" s="40">
        <f t="shared" si="82"/>
        <v>1</v>
      </c>
      <c r="K375" s="41"/>
      <c r="L375" s="40"/>
      <c r="M375" s="23">
        <v>372</v>
      </c>
      <c r="N375" s="30">
        <f>IF(M375&lt;=Calculator!$F$9,'Growth rate'!J374,0)</f>
        <v>0</v>
      </c>
      <c r="O375" s="30">
        <f t="shared" si="77"/>
        <v>0</v>
      </c>
      <c r="P375" s="31">
        <f t="shared" si="78"/>
        <v>0</v>
      </c>
      <c r="Q375" s="31">
        <f t="shared" si="79"/>
        <v>0</v>
      </c>
      <c r="R375" s="31">
        <f t="shared" si="71"/>
        <v>0</v>
      </c>
      <c r="S375" s="24">
        <f t="shared" si="80"/>
        <v>0.5</v>
      </c>
      <c r="T375" s="30">
        <f>VLOOKUP(S375,LAI!$E$132:$F$282,2,FALSE)</f>
        <v>2.6069733117608935</v>
      </c>
      <c r="U375" s="32">
        <f t="shared" si="72"/>
        <v>0</v>
      </c>
      <c r="V375" s="35"/>
    </row>
    <row r="376" spans="1:22" x14ac:dyDescent="0.35">
      <c r="A376" s="23">
        <f t="shared" si="83"/>
        <v>373</v>
      </c>
      <c r="B376" s="30">
        <f>IF(A376&lt;=Calculator!$B$9,'Growth rate'!B375,0)</f>
        <v>0</v>
      </c>
      <c r="C376" s="30">
        <f t="shared" si="73"/>
        <v>0</v>
      </c>
      <c r="D376" s="31">
        <f t="shared" si="74"/>
        <v>0</v>
      </c>
      <c r="E376" s="31">
        <f t="shared" si="75"/>
        <v>0</v>
      </c>
      <c r="F376" s="31">
        <f t="shared" si="70"/>
        <v>0</v>
      </c>
      <c r="G376" s="24">
        <f t="shared" si="76"/>
        <v>0.5</v>
      </c>
      <c r="H376" s="30">
        <f>VLOOKUP(G376,LAI!$E$132:$F$282,2,FALSE)</f>
        <v>2.6069733117608935</v>
      </c>
      <c r="I376" s="32">
        <f t="shared" si="81"/>
        <v>0</v>
      </c>
      <c r="J376" s="40">
        <f t="shared" si="82"/>
        <v>1</v>
      </c>
      <c r="K376" s="41"/>
      <c r="L376" s="40"/>
      <c r="M376" s="23">
        <v>373</v>
      </c>
      <c r="N376" s="30">
        <f>IF(M376&lt;=Calculator!$F$9,'Growth rate'!J375,0)</f>
        <v>0</v>
      </c>
      <c r="O376" s="30">
        <f t="shared" si="77"/>
        <v>0</v>
      </c>
      <c r="P376" s="31">
        <f t="shared" si="78"/>
        <v>0</v>
      </c>
      <c r="Q376" s="31">
        <f t="shared" si="79"/>
        <v>0</v>
      </c>
      <c r="R376" s="31">
        <f t="shared" si="71"/>
        <v>0</v>
      </c>
      <c r="S376" s="24">
        <f t="shared" si="80"/>
        <v>0.5</v>
      </c>
      <c r="T376" s="30">
        <f>VLOOKUP(S376,LAI!$E$132:$F$282,2,FALSE)</f>
        <v>2.6069733117608935</v>
      </c>
      <c r="U376" s="32">
        <f t="shared" si="72"/>
        <v>0</v>
      </c>
      <c r="V376" s="35"/>
    </row>
    <row r="377" spans="1:22" x14ac:dyDescent="0.35">
      <c r="A377" s="23">
        <f t="shared" si="83"/>
        <v>374</v>
      </c>
      <c r="B377" s="30">
        <f>IF(A377&lt;=Calculator!$B$9,'Growth rate'!B376,0)</f>
        <v>0</v>
      </c>
      <c r="C377" s="30">
        <f t="shared" si="73"/>
        <v>0</v>
      </c>
      <c r="D377" s="31">
        <f t="shared" si="74"/>
        <v>0</v>
      </c>
      <c r="E377" s="31">
        <f t="shared" si="75"/>
        <v>0</v>
      </c>
      <c r="F377" s="31">
        <f t="shared" si="70"/>
        <v>0</v>
      </c>
      <c r="G377" s="24">
        <f t="shared" si="76"/>
        <v>0.5</v>
      </c>
      <c r="H377" s="30">
        <f>VLOOKUP(G377,LAI!$E$132:$F$282,2,FALSE)</f>
        <v>2.6069733117608935</v>
      </c>
      <c r="I377" s="32">
        <f t="shared" si="81"/>
        <v>0</v>
      </c>
      <c r="J377" s="40">
        <f t="shared" si="82"/>
        <v>1</v>
      </c>
      <c r="K377" s="41"/>
      <c r="L377" s="40"/>
      <c r="M377" s="23">
        <v>374</v>
      </c>
      <c r="N377" s="30">
        <f>IF(M377&lt;=Calculator!$F$9,'Growth rate'!J376,0)</f>
        <v>0</v>
      </c>
      <c r="O377" s="30">
        <f t="shared" si="77"/>
        <v>0</v>
      </c>
      <c r="P377" s="31">
        <f t="shared" si="78"/>
        <v>0</v>
      </c>
      <c r="Q377" s="31">
        <f t="shared" si="79"/>
        <v>0</v>
      </c>
      <c r="R377" s="31">
        <f t="shared" si="71"/>
        <v>0</v>
      </c>
      <c r="S377" s="24">
        <f t="shared" si="80"/>
        <v>0.5</v>
      </c>
      <c r="T377" s="30">
        <f>VLOOKUP(S377,LAI!$E$132:$F$282,2,FALSE)</f>
        <v>2.6069733117608935</v>
      </c>
      <c r="U377" s="32">
        <f t="shared" si="72"/>
        <v>0</v>
      </c>
      <c r="V377" s="35"/>
    </row>
    <row r="378" spans="1:22" x14ac:dyDescent="0.35">
      <c r="A378" s="23">
        <f t="shared" si="83"/>
        <v>375</v>
      </c>
      <c r="B378" s="30">
        <f>IF(A378&lt;=Calculator!$B$9,'Growth rate'!B377,0)</f>
        <v>0</v>
      </c>
      <c r="C378" s="30">
        <f t="shared" si="73"/>
        <v>0</v>
      </c>
      <c r="D378" s="31">
        <f t="shared" si="74"/>
        <v>0</v>
      </c>
      <c r="E378" s="31">
        <f t="shared" si="75"/>
        <v>0</v>
      </c>
      <c r="F378" s="31">
        <f t="shared" si="70"/>
        <v>0</v>
      </c>
      <c r="G378" s="24">
        <f t="shared" si="76"/>
        <v>0.5</v>
      </c>
      <c r="H378" s="30">
        <f>VLOOKUP(G378,LAI!$E$132:$F$282,2,FALSE)</f>
        <v>2.6069733117608935</v>
      </c>
      <c r="I378" s="32">
        <f t="shared" si="81"/>
        <v>0</v>
      </c>
      <c r="J378" s="40">
        <f t="shared" si="82"/>
        <v>1</v>
      </c>
      <c r="K378" s="41"/>
      <c r="L378" s="40"/>
      <c r="M378" s="23">
        <v>375</v>
      </c>
      <c r="N378" s="30">
        <f>IF(M378&lt;=Calculator!$F$9,'Growth rate'!J377,0)</f>
        <v>0</v>
      </c>
      <c r="O378" s="30">
        <f t="shared" si="77"/>
        <v>0</v>
      </c>
      <c r="P378" s="31">
        <f t="shared" si="78"/>
        <v>0</v>
      </c>
      <c r="Q378" s="31">
        <f t="shared" si="79"/>
        <v>0</v>
      </c>
      <c r="R378" s="31">
        <f t="shared" si="71"/>
        <v>0</v>
      </c>
      <c r="S378" s="24">
        <f t="shared" si="80"/>
        <v>0.5</v>
      </c>
      <c r="T378" s="30">
        <f>VLOOKUP(S378,LAI!$E$132:$F$282,2,FALSE)</f>
        <v>2.6069733117608935</v>
      </c>
      <c r="U378" s="32">
        <f t="shared" si="72"/>
        <v>0</v>
      </c>
      <c r="V378" s="35"/>
    </row>
    <row r="379" spans="1:22" x14ac:dyDescent="0.35">
      <c r="A379" s="23">
        <f t="shared" si="83"/>
        <v>376</v>
      </c>
      <c r="B379" s="30">
        <f>IF(A379&lt;=Calculator!$B$9,'Growth rate'!B378,0)</f>
        <v>0</v>
      </c>
      <c r="C379" s="30">
        <f t="shared" si="73"/>
        <v>0</v>
      </c>
      <c r="D379" s="31">
        <f t="shared" si="74"/>
        <v>0</v>
      </c>
      <c r="E379" s="31">
        <f t="shared" si="75"/>
        <v>0</v>
      </c>
      <c r="F379" s="31">
        <f t="shared" si="70"/>
        <v>0</v>
      </c>
      <c r="G379" s="24">
        <f t="shared" si="76"/>
        <v>0.5</v>
      </c>
      <c r="H379" s="30">
        <f>VLOOKUP(G379,LAI!$E$132:$F$282,2,FALSE)</f>
        <v>2.6069733117608935</v>
      </c>
      <c r="I379" s="32">
        <f t="shared" si="81"/>
        <v>0</v>
      </c>
      <c r="J379" s="40">
        <f t="shared" si="82"/>
        <v>1</v>
      </c>
      <c r="K379" s="41"/>
      <c r="L379" s="40"/>
      <c r="M379" s="23">
        <v>376</v>
      </c>
      <c r="N379" s="30">
        <f>IF(M379&lt;=Calculator!$F$9,'Growth rate'!J378,0)</f>
        <v>0</v>
      </c>
      <c r="O379" s="30">
        <f t="shared" si="77"/>
        <v>0</v>
      </c>
      <c r="P379" s="31">
        <f t="shared" si="78"/>
        <v>0</v>
      </c>
      <c r="Q379" s="31">
        <f t="shared" si="79"/>
        <v>0</v>
      </c>
      <c r="R379" s="31">
        <f t="shared" si="71"/>
        <v>0</v>
      </c>
      <c r="S379" s="24">
        <f t="shared" si="80"/>
        <v>0.5</v>
      </c>
      <c r="T379" s="30">
        <f>VLOOKUP(S379,LAI!$E$132:$F$282,2,FALSE)</f>
        <v>2.6069733117608935</v>
      </c>
      <c r="U379" s="32">
        <f t="shared" si="72"/>
        <v>0</v>
      </c>
      <c r="V379" s="35"/>
    </row>
    <row r="380" spans="1:22" x14ac:dyDescent="0.35">
      <c r="A380" s="23">
        <f t="shared" si="83"/>
        <v>377</v>
      </c>
      <c r="B380" s="30">
        <f>IF(A380&lt;=Calculator!$B$9,'Growth rate'!B379,0)</f>
        <v>0</v>
      </c>
      <c r="C380" s="30">
        <f t="shared" si="73"/>
        <v>0</v>
      </c>
      <c r="D380" s="31">
        <f t="shared" si="74"/>
        <v>0</v>
      </c>
      <c r="E380" s="31">
        <f t="shared" si="75"/>
        <v>0</v>
      </c>
      <c r="F380" s="31">
        <f t="shared" si="70"/>
        <v>0</v>
      </c>
      <c r="G380" s="24">
        <f t="shared" si="76"/>
        <v>0.5</v>
      </c>
      <c r="H380" s="30">
        <f>VLOOKUP(G380,LAI!$E$132:$F$282,2,FALSE)</f>
        <v>2.6069733117608935</v>
      </c>
      <c r="I380" s="32">
        <f t="shared" si="81"/>
        <v>0</v>
      </c>
      <c r="J380" s="40">
        <f t="shared" si="82"/>
        <v>1</v>
      </c>
      <c r="K380" s="41"/>
      <c r="L380" s="40"/>
      <c r="M380" s="23">
        <v>377</v>
      </c>
      <c r="N380" s="30">
        <f>IF(M380&lt;=Calculator!$F$9,'Growth rate'!J379,0)</f>
        <v>0</v>
      </c>
      <c r="O380" s="30">
        <f t="shared" si="77"/>
        <v>0</v>
      </c>
      <c r="P380" s="31">
        <f t="shared" si="78"/>
        <v>0</v>
      </c>
      <c r="Q380" s="31">
        <f t="shared" si="79"/>
        <v>0</v>
      </c>
      <c r="R380" s="31">
        <f t="shared" si="71"/>
        <v>0</v>
      </c>
      <c r="S380" s="24">
        <f t="shared" si="80"/>
        <v>0.5</v>
      </c>
      <c r="T380" s="30">
        <f>VLOOKUP(S380,LAI!$E$132:$F$282,2,FALSE)</f>
        <v>2.6069733117608935</v>
      </c>
      <c r="U380" s="32">
        <f t="shared" si="72"/>
        <v>0</v>
      </c>
      <c r="V380" s="35"/>
    </row>
    <row r="381" spans="1:22" x14ac:dyDescent="0.35">
      <c r="A381" s="23">
        <f t="shared" si="83"/>
        <v>378</v>
      </c>
      <c r="B381" s="30">
        <f>IF(A381&lt;=Calculator!$B$9,'Growth rate'!B380,0)</f>
        <v>0</v>
      </c>
      <c r="C381" s="30">
        <f t="shared" si="73"/>
        <v>0</v>
      </c>
      <c r="D381" s="31">
        <f t="shared" si="74"/>
        <v>0</v>
      </c>
      <c r="E381" s="31">
        <f t="shared" si="75"/>
        <v>0</v>
      </c>
      <c r="F381" s="31">
        <f t="shared" si="70"/>
        <v>0</v>
      </c>
      <c r="G381" s="24">
        <f t="shared" si="76"/>
        <v>0.5</v>
      </c>
      <c r="H381" s="30">
        <f>VLOOKUP(G381,LAI!$E$132:$F$282,2,FALSE)</f>
        <v>2.6069733117608935</v>
      </c>
      <c r="I381" s="32">
        <f t="shared" si="81"/>
        <v>0</v>
      </c>
      <c r="J381" s="40">
        <f t="shared" si="82"/>
        <v>1</v>
      </c>
      <c r="K381" s="41"/>
      <c r="L381" s="40"/>
      <c r="M381" s="23">
        <v>378</v>
      </c>
      <c r="N381" s="30">
        <f>IF(M381&lt;=Calculator!$F$9,'Growth rate'!J380,0)</f>
        <v>0</v>
      </c>
      <c r="O381" s="30">
        <f t="shared" si="77"/>
        <v>0</v>
      </c>
      <c r="P381" s="31">
        <f t="shared" si="78"/>
        <v>0</v>
      </c>
      <c r="Q381" s="31">
        <f t="shared" si="79"/>
        <v>0</v>
      </c>
      <c r="R381" s="31">
        <f t="shared" si="71"/>
        <v>0</v>
      </c>
      <c r="S381" s="24">
        <f t="shared" si="80"/>
        <v>0.5</v>
      </c>
      <c r="T381" s="30">
        <f>VLOOKUP(S381,LAI!$E$132:$F$282,2,FALSE)</f>
        <v>2.6069733117608935</v>
      </c>
      <c r="U381" s="32">
        <f t="shared" si="72"/>
        <v>0</v>
      </c>
      <c r="V381" s="35"/>
    </row>
    <row r="382" spans="1:22" x14ac:dyDescent="0.35">
      <c r="A382" s="23">
        <f t="shared" si="83"/>
        <v>379</v>
      </c>
      <c r="B382" s="30">
        <f>IF(A382&lt;=Calculator!$B$9,'Growth rate'!B381,0)</f>
        <v>0</v>
      </c>
      <c r="C382" s="30">
        <f t="shared" si="73"/>
        <v>0</v>
      </c>
      <c r="D382" s="31">
        <f t="shared" si="74"/>
        <v>0</v>
      </c>
      <c r="E382" s="31">
        <f t="shared" si="75"/>
        <v>0</v>
      </c>
      <c r="F382" s="31">
        <f t="shared" si="70"/>
        <v>0</v>
      </c>
      <c r="G382" s="24">
        <f t="shared" si="76"/>
        <v>0.5</v>
      </c>
      <c r="H382" s="30">
        <f>VLOOKUP(G382,LAI!$E$132:$F$282,2,FALSE)</f>
        <v>2.6069733117608935</v>
      </c>
      <c r="I382" s="32">
        <f t="shared" si="81"/>
        <v>0</v>
      </c>
      <c r="J382" s="40">
        <f t="shared" si="82"/>
        <v>1</v>
      </c>
      <c r="K382" s="41"/>
      <c r="L382" s="40"/>
      <c r="M382" s="23">
        <v>379</v>
      </c>
      <c r="N382" s="30">
        <f>IF(M382&lt;=Calculator!$F$9,'Growth rate'!J381,0)</f>
        <v>0</v>
      </c>
      <c r="O382" s="30">
        <f t="shared" si="77"/>
        <v>0</v>
      </c>
      <c r="P382" s="31">
        <f t="shared" si="78"/>
        <v>0</v>
      </c>
      <c r="Q382" s="31">
        <f t="shared" si="79"/>
        <v>0</v>
      </c>
      <c r="R382" s="31">
        <f t="shared" si="71"/>
        <v>0</v>
      </c>
      <c r="S382" s="24">
        <f t="shared" si="80"/>
        <v>0.5</v>
      </c>
      <c r="T382" s="30">
        <f>VLOOKUP(S382,LAI!$E$132:$F$282,2,FALSE)</f>
        <v>2.6069733117608935</v>
      </c>
      <c r="U382" s="32">
        <f t="shared" si="72"/>
        <v>0</v>
      </c>
      <c r="V382" s="35"/>
    </row>
    <row r="383" spans="1:22" x14ac:dyDescent="0.35">
      <c r="A383" s="23">
        <f t="shared" si="83"/>
        <v>380</v>
      </c>
      <c r="B383" s="30">
        <f>IF(A383&lt;=Calculator!$B$9,'Growth rate'!B382,0)</f>
        <v>0</v>
      </c>
      <c r="C383" s="30">
        <f t="shared" si="73"/>
        <v>0</v>
      </c>
      <c r="D383" s="31">
        <f t="shared" si="74"/>
        <v>0</v>
      </c>
      <c r="E383" s="31">
        <f t="shared" si="75"/>
        <v>0</v>
      </c>
      <c r="F383" s="31">
        <f t="shared" si="70"/>
        <v>0</v>
      </c>
      <c r="G383" s="24">
        <f t="shared" si="76"/>
        <v>0.5</v>
      </c>
      <c r="H383" s="30">
        <f>VLOOKUP(G383,LAI!$E$132:$F$282,2,FALSE)</f>
        <v>2.6069733117608935</v>
      </c>
      <c r="I383" s="32">
        <f t="shared" si="81"/>
        <v>0</v>
      </c>
      <c r="J383" s="40">
        <f t="shared" si="82"/>
        <v>1</v>
      </c>
      <c r="K383" s="41"/>
      <c r="L383" s="40"/>
      <c r="M383" s="23">
        <v>380</v>
      </c>
      <c r="N383" s="30">
        <f>IF(M383&lt;=Calculator!$F$9,'Growth rate'!J382,0)</f>
        <v>0</v>
      </c>
      <c r="O383" s="30">
        <f t="shared" si="77"/>
        <v>0</v>
      </c>
      <c r="P383" s="31">
        <f t="shared" si="78"/>
        <v>0</v>
      </c>
      <c r="Q383" s="31">
        <f t="shared" si="79"/>
        <v>0</v>
      </c>
      <c r="R383" s="31">
        <f t="shared" si="71"/>
        <v>0</v>
      </c>
      <c r="S383" s="24">
        <f t="shared" si="80"/>
        <v>0.5</v>
      </c>
      <c r="T383" s="30">
        <f>VLOOKUP(S383,LAI!$E$132:$F$282,2,FALSE)</f>
        <v>2.6069733117608935</v>
      </c>
      <c r="U383" s="32">
        <f t="shared" si="72"/>
        <v>0</v>
      </c>
      <c r="V383" s="35"/>
    </row>
    <row r="384" spans="1:22" x14ac:dyDescent="0.35">
      <c r="A384" s="23">
        <f t="shared" si="83"/>
        <v>381</v>
      </c>
      <c r="B384" s="30">
        <f>IF(A384&lt;=Calculator!$B$9,'Growth rate'!B383,0)</f>
        <v>0</v>
      </c>
      <c r="C384" s="30">
        <f t="shared" si="73"/>
        <v>0</v>
      </c>
      <c r="D384" s="31">
        <f t="shared" si="74"/>
        <v>0</v>
      </c>
      <c r="E384" s="31">
        <f t="shared" si="75"/>
        <v>0</v>
      </c>
      <c r="F384" s="31">
        <f t="shared" si="70"/>
        <v>0</v>
      </c>
      <c r="G384" s="24">
        <f t="shared" si="76"/>
        <v>0.5</v>
      </c>
      <c r="H384" s="30">
        <f>VLOOKUP(G384,LAI!$E$132:$F$282,2,FALSE)</f>
        <v>2.6069733117608935</v>
      </c>
      <c r="I384" s="32">
        <f t="shared" si="81"/>
        <v>0</v>
      </c>
      <c r="J384" s="40">
        <f t="shared" si="82"/>
        <v>1</v>
      </c>
      <c r="K384" s="41"/>
      <c r="L384" s="40"/>
      <c r="M384" s="23">
        <v>381</v>
      </c>
      <c r="N384" s="30">
        <f>IF(M384&lt;=Calculator!$F$9,'Growth rate'!J383,0)</f>
        <v>0</v>
      </c>
      <c r="O384" s="30">
        <f t="shared" si="77"/>
        <v>0</v>
      </c>
      <c r="P384" s="31">
        <f t="shared" si="78"/>
        <v>0</v>
      </c>
      <c r="Q384" s="31">
        <f t="shared" si="79"/>
        <v>0</v>
      </c>
      <c r="R384" s="31">
        <f t="shared" si="71"/>
        <v>0</v>
      </c>
      <c r="S384" s="24">
        <f t="shared" si="80"/>
        <v>0.5</v>
      </c>
      <c r="T384" s="30">
        <f>VLOOKUP(S384,LAI!$E$132:$F$282,2,FALSE)</f>
        <v>2.6069733117608935</v>
      </c>
      <c r="U384" s="32">
        <f t="shared" si="72"/>
        <v>0</v>
      </c>
      <c r="V384" s="35"/>
    </row>
    <row r="385" spans="1:22" x14ac:dyDescent="0.35">
      <c r="A385" s="23">
        <f t="shared" si="83"/>
        <v>382</v>
      </c>
      <c r="B385" s="30">
        <f>IF(A385&lt;=Calculator!$B$9,'Growth rate'!B384,0)</f>
        <v>0</v>
      </c>
      <c r="C385" s="30">
        <f t="shared" si="73"/>
        <v>0</v>
      </c>
      <c r="D385" s="31">
        <f t="shared" si="74"/>
        <v>0</v>
      </c>
      <c r="E385" s="31">
        <f t="shared" si="75"/>
        <v>0</v>
      </c>
      <c r="F385" s="31">
        <f t="shared" si="70"/>
        <v>0</v>
      </c>
      <c r="G385" s="24">
        <f t="shared" si="76"/>
        <v>0.5</v>
      </c>
      <c r="H385" s="30">
        <f>VLOOKUP(G385,LAI!$E$132:$F$282,2,FALSE)</f>
        <v>2.6069733117608935</v>
      </c>
      <c r="I385" s="32">
        <f t="shared" si="81"/>
        <v>0</v>
      </c>
      <c r="J385" s="40">
        <f t="shared" si="82"/>
        <v>1</v>
      </c>
      <c r="K385" s="41"/>
      <c r="L385" s="40"/>
      <c r="M385" s="23">
        <v>382</v>
      </c>
      <c r="N385" s="30">
        <f>IF(M385&lt;=Calculator!$F$9,'Growth rate'!J384,0)</f>
        <v>0</v>
      </c>
      <c r="O385" s="30">
        <f t="shared" si="77"/>
        <v>0</v>
      </c>
      <c r="P385" s="31">
        <f t="shared" si="78"/>
        <v>0</v>
      </c>
      <c r="Q385" s="31">
        <f t="shared" si="79"/>
        <v>0</v>
      </c>
      <c r="R385" s="31">
        <f t="shared" si="71"/>
        <v>0</v>
      </c>
      <c r="S385" s="24">
        <f t="shared" si="80"/>
        <v>0.5</v>
      </c>
      <c r="T385" s="30">
        <f>VLOOKUP(S385,LAI!$E$132:$F$282,2,FALSE)</f>
        <v>2.6069733117608935</v>
      </c>
      <c r="U385" s="32">
        <f t="shared" si="72"/>
        <v>0</v>
      </c>
      <c r="V385" s="35"/>
    </row>
    <row r="386" spans="1:22" x14ac:dyDescent="0.35">
      <c r="A386" s="23">
        <f t="shared" si="83"/>
        <v>383</v>
      </c>
      <c r="B386" s="30">
        <f>IF(A386&lt;=Calculator!$B$9,'Growth rate'!B385,0)</f>
        <v>0</v>
      </c>
      <c r="C386" s="30">
        <f t="shared" si="73"/>
        <v>0</v>
      </c>
      <c r="D386" s="31">
        <f t="shared" si="74"/>
        <v>0</v>
      </c>
      <c r="E386" s="31">
        <f t="shared" si="75"/>
        <v>0</v>
      </c>
      <c r="F386" s="31">
        <f t="shared" si="70"/>
        <v>0</v>
      </c>
      <c r="G386" s="24">
        <f t="shared" si="76"/>
        <v>0.5</v>
      </c>
      <c r="H386" s="30">
        <f>VLOOKUP(G386,LAI!$E$132:$F$282,2,FALSE)</f>
        <v>2.6069733117608935</v>
      </c>
      <c r="I386" s="32">
        <f t="shared" si="81"/>
        <v>0</v>
      </c>
      <c r="J386" s="40">
        <f t="shared" si="82"/>
        <v>1</v>
      </c>
      <c r="K386" s="41"/>
      <c r="L386" s="40"/>
      <c r="M386" s="23">
        <v>383</v>
      </c>
      <c r="N386" s="30">
        <f>IF(M386&lt;=Calculator!$F$9,'Growth rate'!J385,0)</f>
        <v>0</v>
      </c>
      <c r="O386" s="30">
        <f t="shared" si="77"/>
        <v>0</v>
      </c>
      <c r="P386" s="31">
        <f t="shared" si="78"/>
        <v>0</v>
      </c>
      <c r="Q386" s="31">
        <f t="shared" si="79"/>
        <v>0</v>
      </c>
      <c r="R386" s="31">
        <f t="shared" si="71"/>
        <v>0</v>
      </c>
      <c r="S386" s="24">
        <f t="shared" si="80"/>
        <v>0.5</v>
      </c>
      <c r="T386" s="30">
        <f>VLOOKUP(S386,LAI!$E$132:$F$282,2,FALSE)</f>
        <v>2.6069733117608935</v>
      </c>
      <c r="U386" s="32">
        <f t="shared" si="72"/>
        <v>0</v>
      </c>
      <c r="V386" s="35"/>
    </row>
    <row r="387" spans="1:22" x14ac:dyDescent="0.35">
      <c r="A387" s="23">
        <f t="shared" si="83"/>
        <v>384</v>
      </c>
      <c r="B387" s="30">
        <f>IF(A387&lt;=Calculator!$B$9,'Growth rate'!B386,0)</f>
        <v>0</v>
      </c>
      <c r="C387" s="30">
        <f t="shared" si="73"/>
        <v>0</v>
      </c>
      <c r="D387" s="31">
        <f t="shared" si="74"/>
        <v>0</v>
      </c>
      <c r="E387" s="31">
        <f t="shared" si="75"/>
        <v>0</v>
      </c>
      <c r="F387" s="31">
        <f t="shared" si="70"/>
        <v>0</v>
      </c>
      <c r="G387" s="24">
        <f t="shared" si="76"/>
        <v>0.5</v>
      </c>
      <c r="H387" s="30">
        <f>VLOOKUP(G387,LAI!$E$132:$F$282,2,FALSE)</f>
        <v>2.6069733117608935</v>
      </c>
      <c r="I387" s="32">
        <f t="shared" si="81"/>
        <v>0</v>
      </c>
      <c r="J387" s="40">
        <f t="shared" si="82"/>
        <v>1</v>
      </c>
      <c r="K387" s="41"/>
      <c r="L387" s="40"/>
      <c r="M387" s="23">
        <v>384</v>
      </c>
      <c r="N387" s="30">
        <f>IF(M387&lt;=Calculator!$F$9,'Growth rate'!J386,0)</f>
        <v>0</v>
      </c>
      <c r="O387" s="30">
        <f t="shared" si="77"/>
        <v>0</v>
      </c>
      <c r="P387" s="31">
        <f t="shared" si="78"/>
        <v>0</v>
      </c>
      <c r="Q387" s="31">
        <f t="shared" si="79"/>
        <v>0</v>
      </c>
      <c r="R387" s="31">
        <f t="shared" si="71"/>
        <v>0</v>
      </c>
      <c r="S387" s="24">
        <f t="shared" si="80"/>
        <v>0.5</v>
      </c>
      <c r="T387" s="30">
        <f>VLOOKUP(S387,LAI!$E$132:$F$282,2,FALSE)</f>
        <v>2.6069733117608935</v>
      </c>
      <c r="U387" s="32">
        <f t="shared" si="72"/>
        <v>0</v>
      </c>
      <c r="V387" s="35"/>
    </row>
    <row r="388" spans="1:22" x14ac:dyDescent="0.35">
      <c r="A388" s="23">
        <f t="shared" si="83"/>
        <v>385</v>
      </c>
      <c r="B388" s="30">
        <f>IF(A388&lt;=Calculator!$B$9,'Growth rate'!B387,0)</f>
        <v>0</v>
      </c>
      <c r="C388" s="30">
        <f t="shared" si="73"/>
        <v>0</v>
      </c>
      <c r="D388" s="31">
        <f t="shared" si="74"/>
        <v>0</v>
      </c>
      <c r="E388" s="31">
        <f t="shared" si="75"/>
        <v>0</v>
      </c>
      <c r="F388" s="31">
        <f t="shared" ref="F388:F451" si="84">IF(D388&gt;0,IF(E388&gt;0,D388/E388,0),0)</f>
        <v>0</v>
      </c>
      <c r="G388" s="24">
        <f t="shared" si="76"/>
        <v>0.5</v>
      </c>
      <c r="H388" s="30">
        <f>VLOOKUP(G388,LAI!$E$132:$F$282,2,FALSE)</f>
        <v>2.6069733117608935</v>
      </c>
      <c r="I388" s="32">
        <f t="shared" si="81"/>
        <v>0</v>
      </c>
      <c r="J388" s="40">
        <f t="shared" si="82"/>
        <v>1</v>
      </c>
      <c r="K388" s="41"/>
      <c r="L388" s="40"/>
      <c r="M388" s="23">
        <v>385</v>
      </c>
      <c r="N388" s="30">
        <f>IF(M388&lt;=Calculator!$F$9,'Growth rate'!J387,0)</f>
        <v>0</v>
      </c>
      <c r="O388" s="30">
        <f t="shared" si="77"/>
        <v>0</v>
      </c>
      <c r="P388" s="31">
        <f t="shared" si="78"/>
        <v>0</v>
      </c>
      <c r="Q388" s="31">
        <f t="shared" si="79"/>
        <v>0</v>
      </c>
      <c r="R388" s="31">
        <f t="shared" ref="R388:R451" si="85">IF(P388&gt;0,IF(Q388&gt;0,P388/Q388,0),0)</f>
        <v>0</v>
      </c>
      <c r="S388" s="24">
        <f t="shared" si="80"/>
        <v>0.5</v>
      </c>
      <c r="T388" s="30">
        <f>VLOOKUP(S388,LAI!$E$132:$F$282,2,FALSE)</f>
        <v>2.6069733117608935</v>
      </c>
      <c r="U388" s="32">
        <f t="shared" ref="U388:U451" si="86">(((Q388/2)^2)*PI())*T388</f>
        <v>0</v>
      </c>
      <c r="V388" s="35"/>
    </row>
    <row r="389" spans="1:22" x14ac:dyDescent="0.35">
      <c r="A389" s="23">
        <f t="shared" si="83"/>
        <v>386</v>
      </c>
      <c r="B389" s="30">
        <f>IF(A389&lt;=Calculator!$B$9,'Growth rate'!B388,0)</f>
        <v>0</v>
      </c>
      <c r="C389" s="30">
        <f t="shared" ref="C389:C452" si="87">IF(B389&lt;=10,B389,10)</f>
        <v>0</v>
      </c>
      <c r="D389" s="31">
        <f t="shared" ref="D389:D452" si="88">IF(C389&gt;0,4.8082  + (C389 * 1.6692),0)</f>
        <v>0</v>
      </c>
      <c r="E389" s="31">
        <f t="shared" ref="E389:E452" si="89">IF(C389&gt;0,EXP(1.9526  + (LN(C389) * 0.3644)),0)</f>
        <v>0</v>
      </c>
      <c r="F389" s="31">
        <f t="shared" si="84"/>
        <v>0</v>
      </c>
      <c r="G389" s="24">
        <f t="shared" ref="G389:G452" si="90">IF(F389&gt;2,2, IF(F389&lt;0.5,0.5,ROUND(F389,2)))</f>
        <v>0.5</v>
      </c>
      <c r="H389" s="30">
        <f>VLOOKUP(G389,LAI!$E$132:$F$282,2,FALSE)</f>
        <v>2.6069733117608935</v>
      </c>
      <c r="I389" s="32">
        <f t="shared" si="81"/>
        <v>0</v>
      </c>
      <c r="J389" s="40">
        <f t="shared" si="82"/>
        <v>1</v>
      </c>
      <c r="K389" s="41"/>
      <c r="L389" s="40"/>
      <c r="M389" s="23">
        <v>386</v>
      </c>
      <c r="N389" s="30">
        <f>IF(M389&lt;=Calculator!$F$9,'Growth rate'!J388,0)</f>
        <v>0</v>
      </c>
      <c r="O389" s="30">
        <f t="shared" ref="O389:O452" si="91">IF(N389&lt;=10,N389,10)</f>
        <v>0</v>
      </c>
      <c r="P389" s="31">
        <f t="shared" ref="P389:P452" si="92">IF(O389&gt;0,4.8082  + (O389 * 1.6692),0)</f>
        <v>0</v>
      </c>
      <c r="Q389" s="31">
        <f t="shared" ref="Q389:Q452" si="93">IF(O389&gt;0,EXP(1.9526  + (LN(O389) * 0.3644)),0)</f>
        <v>0</v>
      </c>
      <c r="R389" s="31">
        <f t="shared" si="85"/>
        <v>0</v>
      </c>
      <c r="S389" s="24">
        <f t="shared" ref="S389:S452" si="94">IF(R389&gt;2,2, IF(R389&lt;0.5,0.5,ROUND(R389,2)))</f>
        <v>0.5</v>
      </c>
      <c r="T389" s="30">
        <f>VLOOKUP(S389,LAI!$E$132:$F$282,2,FALSE)</f>
        <v>2.6069733117608935</v>
      </c>
      <c r="U389" s="32">
        <f t="shared" si="86"/>
        <v>0</v>
      </c>
      <c r="V389" s="35"/>
    </row>
    <row r="390" spans="1:22" x14ac:dyDescent="0.35">
      <c r="A390" s="23">
        <f t="shared" si="83"/>
        <v>387</v>
      </c>
      <c r="B390" s="30">
        <f>IF(A390&lt;=Calculator!$B$9,'Growth rate'!B389,0)</f>
        <v>0</v>
      </c>
      <c r="C390" s="30">
        <f t="shared" si="87"/>
        <v>0</v>
      </c>
      <c r="D390" s="31">
        <f t="shared" si="88"/>
        <v>0</v>
      </c>
      <c r="E390" s="31">
        <f t="shared" si="89"/>
        <v>0</v>
      </c>
      <c r="F390" s="31">
        <f t="shared" si="84"/>
        <v>0</v>
      </c>
      <c r="G390" s="24">
        <f t="shared" si="90"/>
        <v>0.5</v>
      </c>
      <c r="H390" s="30">
        <f>VLOOKUP(G390,LAI!$E$132:$F$282,2,FALSE)</f>
        <v>2.6069733117608935</v>
      </c>
      <c r="I390" s="32">
        <f t="shared" ref="I390:I453" si="95">IF(E390=0,0,IF(((((E390/2)^2)*PI())*H390)&lt;I389, I389,((((E390/2)^2)*PI())*H390)))</f>
        <v>0</v>
      </c>
      <c r="J390" s="40">
        <f t="shared" ref="J390:J453" si="96">IF(I390=I389,1,"")</f>
        <v>1</v>
      </c>
      <c r="K390" s="41"/>
      <c r="L390" s="40"/>
      <c r="M390" s="23">
        <v>387</v>
      </c>
      <c r="N390" s="30">
        <f>IF(M390&lt;=Calculator!$F$9,'Growth rate'!J389,0)</f>
        <v>0</v>
      </c>
      <c r="O390" s="30">
        <f t="shared" si="91"/>
        <v>0</v>
      </c>
      <c r="P390" s="31">
        <f t="shared" si="92"/>
        <v>0</v>
      </c>
      <c r="Q390" s="31">
        <f t="shared" si="93"/>
        <v>0</v>
      </c>
      <c r="R390" s="31">
        <f t="shared" si="85"/>
        <v>0</v>
      </c>
      <c r="S390" s="24">
        <f t="shared" si="94"/>
        <v>0.5</v>
      </c>
      <c r="T390" s="30">
        <f>VLOOKUP(S390,LAI!$E$132:$F$282,2,FALSE)</f>
        <v>2.6069733117608935</v>
      </c>
      <c r="U390" s="32">
        <f t="shared" si="86"/>
        <v>0</v>
      </c>
      <c r="V390" s="35"/>
    </row>
    <row r="391" spans="1:22" x14ac:dyDescent="0.35">
      <c r="A391" s="23">
        <f t="shared" si="83"/>
        <v>388</v>
      </c>
      <c r="B391" s="30">
        <f>IF(A391&lt;=Calculator!$B$9,'Growth rate'!B390,0)</f>
        <v>0</v>
      </c>
      <c r="C391" s="30">
        <f t="shared" si="87"/>
        <v>0</v>
      </c>
      <c r="D391" s="31">
        <f t="shared" si="88"/>
        <v>0</v>
      </c>
      <c r="E391" s="31">
        <f t="shared" si="89"/>
        <v>0</v>
      </c>
      <c r="F391" s="31">
        <f t="shared" si="84"/>
        <v>0</v>
      </c>
      <c r="G391" s="24">
        <f t="shared" si="90"/>
        <v>0.5</v>
      </c>
      <c r="H391" s="30">
        <f>VLOOKUP(G391,LAI!$E$132:$F$282,2,FALSE)</f>
        <v>2.6069733117608935</v>
      </c>
      <c r="I391" s="32">
        <f t="shared" si="95"/>
        <v>0</v>
      </c>
      <c r="J391" s="40">
        <f t="shared" si="96"/>
        <v>1</v>
      </c>
      <c r="K391" s="41"/>
      <c r="L391" s="40"/>
      <c r="M391" s="23">
        <v>388</v>
      </c>
      <c r="N391" s="30">
        <f>IF(M391&lt;=Calculator!$F$9,'Growth rate'!J390,0)</f>
        <v>0</v>
      </c>
      <c r="O391" s="30">
        <f t="shared" si="91"/>
        <v>0</v>
      </c>
      <c r="P391" s="31">
        <f t="shared" si="92"/>
        <v>0</v>
      </c>
      <c r="Q391" s="31">
        <f t="shared" si="93"/>
        <v>0</v>
      </c>
      <c r="R391" s="31">
        <f t="shared" si="85"/>
        <v>0</v>
      </c>
      <c r="S391" s="24">
        <f t="shared" si="94"/>
        <v>0.5</v>
      </c>
      <c r="T391" s="30">
        <f>VLOOKUP(S391,LAI!$E$132:$F$282,2,FALSE)</f>
        <v>2.6069733117608935</v>
      </c>
      <c r="U391" s="32">
        <f t="shared" si="86"/>
        <v>0</v>
      </c>
      <c r="V391" s="35"/>
    </row>
    <row r="392" spans="1:22" x14ac:dyDescent="0.35">
      <c r="A392" s="23">
        <f t="shared" si="83"/>
        <v>389</v>
      </c>
      <c r="B392" s="30">
        <f>IF(A392&lt;=Calculator!$B$9,'Growth rate'!B391,0)</f>
        <v>0</v>
      </c>
      <c r="C392" s="30">
        <f t="shared" si="87"/>
        <v>0</v>
      </c>
      <c r="D392" s="31">
        <f t="shared" si="88"/>
        <v>0</v>
      </c>
      <c r="E392" s="31">
        <f t="shared" si="89"/>
        <v>0</v>
      </c>
      <c r="F392" s="31">
        <f t="shared" si="84"/>
        <v>0</v>
      </c>
      <c r="G392" s="24">
        <f t="shared" si="90"/>
        <v>0.5</v>
      </c>
      <c r="H392" s="30">
        <f>VLOOKUP(G392,LAI!$E$132:$F$282,2,FALSE)</f>
        <v>2.6069733117608935</v>
      </c>
      <c r="I392" s="32">
        <f t="shared" si="95"/>
        <v>0</v>
      </c>
      <c r="J392" s="40">
        <f t="shared" si="96"/>
        <v>1</v>
      </c>
      <c r="K392" s="41"/>
      <c r="L392" s="40"/>
      <c r="M392" s="23">
        <v>389</v>
      </c>
      <c r="N392" s="30">
        <f>IF(M392&lt;=Calculator!$F$9,'Growth rate'!J391,0)</f>
        <v>0</v>
      </c>
      <c r="O392" s="30">
        <f t="shared" si="91"/>
        <v>0</v>
      </c>
      <c r="P392" s="31">
        <f t="shared" si="92"/>
        <v>0</v>
      </c>
      <c r="Q392" s="31">
        <f t="shared" si="93"/>
        <v>0</v>
      </c>
      <c r="R392" s="31">
        <f t="shared" si="85"/>
        <v>0</v>
      </c>
      <c r="S392" s="24">
        <f t="shared" si="94"/>
        <v>0.5</v>
      </c>
      <c r="T392" s="30">
        <f>VLOOKUP(S392,LAI!$E$132:$F$282,2,FALSE)</f>
        <v>2.6069733117608935</v>
      </c>
      <c r="U392" s="32">
        <f t="shared" si="86"/>
        <v>0</v>
      </c>
      <c r="V392" s="35"/>
    </row>
    <row r="393" spans="1:22" x14ac:dyDescent="0.35">
      <c r="A393" s="23">
        <f t="shared" si="83"/>
        <v>390</v>
      </c>
      <c r="B393" s="30">
        <f>IF(A393&lt;=Calculator!$B$9,'Growth rate'!B392,0)</f>
        <v>0</v>
      </c>
      <c r="C393" s="30">
        <f t="shared" si="87"/>
        <v>0</v>
      </c>
      <c r="D393" s="31">
        <f t="shared" si="88"/>
        <v>0</v>
      </c>
      <c r="E393" s="31">
        <f t="shared" si="89"/>
        <v>0</v>
      </c>
      <c r="F393" s="31">
        <f t="shared" si="84"/>
        <v>0</v>
      </c>
      <c r="G393" s="24">
        <f t="shared" si="90"/>
        <v>0.5</v>
      </c>
      <c r="H393" s="30">
        <f>VLOOKUP(G393,LAI!$E$132:$F$282,2,FALSE)</f>
        <v>2.6069733117608935</v>
      </c>
      <c r="I393" s="32">
        <f t="shared" si="95"/>
        <v>0</v>
      </c>
      <c r="J393" s="40">
        <f t="shared" si="96"/>
        <v>1</v>
      </c>
      <c r="K393" s="41"/>
      <c r="L393" s="40"/>
      <c r="M393" s="23">
        <v>390</v>
      </c>
      <c r="N393" s="30">
        <f>IF(M393&lt;=Calculator!$F$9,'Growth rate'!J392,0)</f>
        <v>0</v>
      </c>
      <c r="O393" s="30">
        <f t="shared" si="91"/>
        <v>0</v>
      </c>
      <c r="P393" s="31">
        <f t="shared" si="92"/>
        <v>0</v>
      </c>
      <c r="Q393" s="31">
        <f t="shared" si="93"/>
        <v>0</v>
      </c>
      <c r="R393" s="31">
        <f t="shared" si="85"/>
        <v>0</v>
      </c>
      <c r="S393" s="24">
        <f t="shared" si="94"/>
        <v>0.5</v>
      </c>
      <c r="T393" s="30">
        <f>VLOOKUP(S393,LAI!$E$132:$F$282,2,FALSE)</f>
        <v>2.6069733117608935</v>
      </c>
      <c r="U393" s="32">
        <f t="shared" si="86"/>
        <v>0</v>
      </c>
      <c r="V393" s="35"/>
    </row>
    <row r="394" spans="1:22" x14ac:dyDescent="0.35">
      <c r="A394" s="23">
        <f t="shared" si="83"/>
        <v>391</v>
      </c>
      <c r="B394" s="30">
        <f>IF(A394&lt;=Calculator!$B$9,'Growth rate'!B393,0)</f>
        <v>0</v>
      </c>
      <c r="C394" s="30">
        <f t="shared" si="87"/>
        <v>0</v>
      </c>
      <c r="D394" s="31">
        <f t="shared" si="88"/>
        <v>0</v>
      </c>
      <c r="E394" s="31">
        <f t="shared" si="89"/>
        <v>0</v>
      </c>
      <c r="F394" s="31">
        <f t="shared" si="84"/>
        <v>0</v>
      </c>
      <c r="G394" s="24">
        <f t="shared" si="90"/>
        <v>0.5</v>
      </c>
      <c r="H394" s="30">
        <f>VLOOKUP(G394,LAI!$E$132:$F$282,2,FALSE)</f>
        <v>2.6069733117608935</v>
      </c>
      <c r="I394" s="32">
        <f t="shared" si="95"/>
        <v>0</v>
      </c>
      <c r="J394" s="40">
        <f t="shared" si="96"/>
        <v>1</v>
      </c>
      <c r="K394" s="41"/>
      <c r="L394" s="40"/>
      <c r="M394" s="23">
        <v>391</v>
      </c>
      <c r="N394" s="30">
        <f>IF(M394&lt;=Calculator!$F$9,'Growth rate'!J393,0)</f>
        <v>0</v>
      </c>
      <c r="O394" s="30">
        <f t="shared" si="91"/>
        <v>0</v>
      </c>
      <c r="P394" s="31">
        <f t="shared" si="92"/>
        <v>0</v>
      </c>
      <c r="Q394" s="31">
        <f t="shared" si="93"/>
        <v>0</v>
      </c>
      <c r="R394" s="31">
        <f t="shared" si="85"/>
        <v>0</v>
      </c>
      <c r="S394" s="24">
        <f t="shared" si="94"/>
        <v>0.5</v>
      </c>
      <c r="T394" s="30">
        <f>VLOOKUP(S394,LAI!$E$132:$F$282,2,FALSE)</f>
        <v>2.6069733117608935</v>
      </c>
      <c r="U394" s="32">
        <f t="shared" si="86"/>
        <v>0</v>
      </c>
      <c r="V394" s="35"/>
    </row>
    <row r="395" spans="1:22" x14ac:dyDescent="0.35">
      <c r="A395" s="23">
        <f t="shared" si="83"/>
        <v>392</v>
      </c>
      <c r="B395" s="30">
        <f>IF(A395&lt;=Calculator!$B$9,'Growth rate'!B394,0)</f>
        <v>0</v>
      </c>
      <c r="C395" s="30">
        <f t="shared" si="87"/>
        <v>0</v>
      </c>
      <c r="D395" s="31">
        <f t="shared" si="88"/>
        <v>0</v>
      </c>
      <c r="E395" s="31">
        <f t="shared" si="89"/>
        <v>0</v>
      </c>
      <c r="F395" s="31">
        <f t="shared" si="84"/>
        <v>0</v>
      </c>
      <c r="G395" s="24">
        <f t="shared" si="90"/>
        <v>0.5</v>
      </c>
      <c r="H395" s="30">
        <f>VLOOKUP(G395,LAI!$E$132:$F$282,2,FALSE)</f>
        <v>2.6069733117608935</v>
      </c>
      <c r="I395" s="32">
        <f t="shared" si="95"/>
        <v>0</v>
      </c>
      <c r="J395" s="40">
        <f t="shared" si="96"/>
        <v>1</v>
      </c>
      <c r="K395" s="41"/>
      <c r="L395" s="40"/>
      <c r="M395" s="23">
        <v>392</v>
      </c>
      <c r="N395" s="30">
        <f>IF(M395&lt;=Calculator!$F$9,'Growth rate'!J394,0)</f>
        <v>0</v>
      </c>
      <c r="O395" s="30">
        <f t="shared" si="91"/>
        <v>0</v>
      </c>
      <c r="P395" s="31">
        <f t="shared" si="92"/>
        <v>0</v>
      </c>
      <c r="Q395" s="31">
        <f t="shared" si="93"/>
        <v>0</v>
      </c>
      <c r="R395" s="31">
        <f t="shared" si="85"/>
        <v>0</v>
      </c>
      <c r="S395" s="24">
        <f t="shared" si="94"/>
        <v>0.5</v>
      </c>
      <c r="T395" s="30">
        <f>VLOOKUP(S395,LAI!$E$132:$F$282,2,FALSE)</f>
        <v>2.6069733117608935</v>
      </c>
      <c r="U395" s="32">
        <f t="shared" si="86"/>
        <v>0</v>
      </c>
      <c r="V395" s="35"/>
    </row>
    <row r="396" spans="1:22" x14ac:dyDescent="0.35">
      <c r="A396" s="23">
        <f t="shared" si="83"/>
        <v>393</v>
      </c>
      <c r="B396" s="30">
        <f>IF(A396&lt;=Calculator!$B$9,'Growth rate'!B395,0)</f>
        <v>0</v>
      </c>
      <c r="C396" s="30">
        <f t="shared" si="87"/>
        <v>0</v>
      </c>
      <c r="D396" s="31">
        <f t="shared" si="88"/>
        <v>0</v>
      </c>
      <c r="E396" s="31">
        <f t="shared" si="89"/>
        <v>0</v>
      </c>
      <c r="F396" s="31">
        <f t="shared" si="84"/>
        <v>0</v>
      </c>
      <c r="G396" s="24">
        <f t="shared" si="90"/>
        <v>0.5</v>
      </c>
      <c r="H396" s="30">
        <f>VLOOKUP(G396,LAI!$E$132:$F$282,2,FALSE)</f>
        <v>2.6069733117608935</v>
      </c>
      <c r="I396" s="32">
        <f t="shared" si="95"/>
        <v>0</v>
      </c>
      <c r="J396" s="40">
        <f t="shared" si="96"/>
        <v>1</v>
      </c>
      <c r="K396" s="41"/>
      <c r="L396" s="40"/>
      <c r="M396" s="23">
        <v>393</v>
      </c>
      <c r="N396" s="30">
        <f>IF(M396&lt;=Calculator!$F$9,'Growth rate'!J395,0)</f>
        <v>0</v>
      </c>
      <c r="O396" s="30">
        <f t="shared" si="91"/>
        <v>0</v>
      </c>
      <c r="P396" s="31">
        <f t="shared" si="92"/>
        <v>0</v>
      </c>
      <c r="Q396" s="31">
        <f t="shared" si="93"/>
        <v>0</v>
      </c>
      <c r="R396" s="31">
        <f t="shared" si="85"/>
        <v>0</v>
      </c>
      <c r="S396" s="24">
        <f t="shared" si="94"/>
        <v>0.5</v>
      </c>
      <c r="T396" s="30">
        <f>VLOOKUP(S396,LAI!$E$132:$F$282,2,FALSE)</f>
        <v>2.6069733117608935</v>
      </c>
      <c r="U396" s="32">
        <f t="shared" si="86"/>
        <v>0</v>
      </c>
      <c r="V396" s="35"/>
    </row>
    <row r="397" spans="1:22" x14ac:dyDescent="0.35">
      <c r="A397" s="23">
        <f t="shared" si="83"/>
        <v>394</v>
      </c>
      <c r="B397" s="30">
        <f>IF(A397&lt;=Calculator!$B$9,'Growth rate'!B396,0)</f>
        <v>0</v>
      </c>
      <c r="C397" s="30">
        <f t="shared" si="87"/>
        <v>0</v>
      </c>
      <c r="D397" s="31">
        <f t="shared" si="88"/>
        <v>0</v>
      </c>
      <c r="E397" s="31">
        <f t="shared" si="89"/>
        <v>0</v>
      </c>
      <c r="F397" s="31">
        <f t="shared" si="84"/>
        <v>0</v>
      </c>
      <c r="G397" s="24">
        <f t="shared" si="90"/>
        <v>0.5</v>
      </c>
      <c r="H397" s="30">
        <f>VLOOKUP(G397,LAI!$E$132:$F$282,2,FALSE)</f>
        <v>2.6069733117608935</v>
      </c>
      <c r="I397" s="32">
        <f t="shared" si="95"/>
        <v>0</v>
      </c>
      <c r="J397" s="40">
        <f t="shared" si="96"/>
        <v>1</v>
      </c>
      <c r="K397" s="41"/>
      <c r="L397" s="40"/>
      <c r="M397" s="23">
        <v>394</v>
      </c>
      <c r="N397" s="30">
        <f>IF(M397&lt;=Calculator!$F$9,'Growth rate'!J396,0)</f>
        <v>0</v>
      </c>
      <c r="O397" s="30">
        <f t="shared" si="91"/>
        <v>0</v>
      </c>
      <c r="P397" s="31">
        <f t="shared" si="92"/>
        <v>0</v>
      </c>
      <c r="Q397" s="31">
        <f t="shared" si="93"/>
        <v>0</v>
      </c>
      <c r="R397" s="31">
        <f t="shared" si="85"/>
        <v>0</v>
      </c>
      <c r="S397" s="24">
        <f t="shared" si="94"/>
        <v>0.5</v>
      </c>
      <c r="T397" s="30">
        <f>VLOOKUP(S397,LAI!$E$132:$F$282,2,FALSE)</f>
        <v>2.6069733117608935</v>
      </c>
      <c r="U397" s="32">
        <f t="shared" si="86"/>
        <v>0</v>
      </c>
      <c r="V397" s="35"/>
    </row>
    <row r="398" spans="1:22" x14ac:dyDescent="0.35">
      <c r="A398" s="23">
        <f t="shared" si="83"/>
        <v>395</v>
      </c>
      <c r="B398" s="30">
        <f>IF(A398&lt;=Calculator!$B$9,'Growth rate'!B397,0)</f>
        <v>0</v>
      </c>
      <c r="C398" s="30">
        <f t="shared" si="87"/>
        <v>0</v>
      </c>
      <c r="D398" s="31">
        <f t="shared" si="88"/>
        <v>0</v>
      </c>
      <c r="E398" s="31">
        <f t="shared" si="89"/>
        <v>0</v>
      </c>
      <c r="F398" s="31">
        <f t="shared" si="84"/>
        <v>0</v>
      </c>
      <c r="G398" s="24">
        <f t="shared" si="90"/>
        <v>0.5</v>
      </c>
      <c r="H398" s="30">
        <f>VLOOKUP(G398,LAI!$E$132:$F$282,2,FALSE)</f>
        <v>2.6069733117608935</v>
      </c>
      <c r="I398" s="32">
        <f t="shared" si="95"/>
        <v>0</v>
      </c>
      <c r="J398" s="40">
        <f t="shared" si="96"/>
        <v>1</v>
      </c>
      <c r="K398" s="41"/>
      <c r="L398" s="40"/>
      <c r="M398" s="23">
        <v>395</v>
      </c>
      <c r="N398" s="30">
        <f>IF(M398&lt;=Calculator!$F$9,'Growth rate'!J397,0)</f>
        <v>0</v>
      </c>
      <c r="O398" s="30">
        <f t="shared" si="91"/>
        <v>0</v>
      </c>
      <c r="P398" s="31">
        <f t="shared" si="92"/>
        <v>0</v>
      </c>
      <c r="Q398" s="31">
        <f t="shared" si="93"/>
        <v>0</v>
      </c>
      <c r="R398" s="31">
        <f t="shared" si="85"/>
        <v>0</v>
      </c>
      <c r="S398" s="24">
        <f t="shared" si="94"/>
        <v>0.5</v>
      </c>
      <c r="T398" s="30">
        <f>VLOOKUP(S398,LAI!$E$132:$F$282,2,FALSE)</f>
        <v>2.6069733117608935</v>
      </c>
      <c r="U398" s="32">
        <f t="shared" si="86"/>
        <v>0</v>
      </c>
      <c r="V398" s="35"/>
    </row>
    <row r="399" spans="1:22" x14ac:dyDescent="0.35">
      <c r="A399" s="23">
        <f t="shared" si="83"/>
        <v>396</v>
      </c>
      <c r="B399" s="30">
        <f>IF(A399&lt;=Calculator!$B$9,'Growth rate'!B398,0)</f>
        <v>0</v>
      </c>
      <c r="C399" s="30">
        <f t="shared" si="87"/>
        <v>0</v>
      </c>
      <c r="D399" s="31">
        <f t="shared" si="88"/>
        <v>0</v>
      </c>
      <c r="E399" s="31">
        <f t="shared" si="89"/>
        <v>0</v>
      </c>
      <c r="F399" s="31">
        <f t="shared" si="84"/>
        <v>0</v>
      </c>
      <c r="G399" s="24">
        <f t="shared" si="90"/>
        <v>0.5</v>
      </c>
      <c r="H399" s="30">
        <f>VLOOKUP(G399,LAI!$E$132:$F$282,2,FALSE)</f>
        <v>2.6069733117608935</v>
      </c>
      <c r="I399" s="32">
        <f t="shared" si="95"/>
        <v>0</v>
      </c>
      <c r="J399" s="40">
        <f t="shared" si="96"/>
        <v>1</v>
      </c>
      <c r="K399" s="41"/>
      <c r="L399" s="40"/>
      <c r="M399" s="23">
        <v>396</v>
      </c>
      <c r="N399" s="30">
        <f>IF(M399&lt;=Calculator!$F$9,'Growth rate'!J398,0)</f>
        <v>0</v>
      </c>
      <c r="O399" s="30">
        <f t="shared" si="91"/>
        <v>0</v>
      </c>
      <c r="P399" s="31">
        <f t="shared" si="92"/>
        <v>0</v>
      </c>
      <c r="Q399" s="31">
        <f t="shared" si="93"/>
        <v>0</v>
      </c>
      <c r="R399" s="31">
        <f t="shared" si="85"/>
        <v>0</v>
      </c>
      <c r="S399" s="24">
        <f t="shared" si="94"/>
        <v>0.5</v>
      </c>
      <c r="T399" s="30">
        <f>VLOOKUP(S399,LAI!$E$132:$F$282,2,FALSE)</f>
        <v>2.6069733117608935</v>
      </c>
      <c r="U399" s="32">
        <f t="shared" si="86"/>
        <v>0</v>
      </c>
      <c r="V399" s="35"/>
    </row>
    <row r="400" spans="1:22" x14ac:dyDescent="0.35">
      <c r="A400" s="23">
        <f t="shared" si="83"/>
        <v>397</v>
      </c>
      <c r="B400" s="30">
        <f>IF(A400&lt;=Calculator!$B$9,'Growth rate'!B399,0)</f>
        <v>0</v>
      </c>
      <c r="C400" s="30">
        <f t="shared" si="87"/>
        <v>0</v>
      </c>
      <c r="D400" s="31">
        <f t="shared" si="88"/>
        <v>0</v>
      </c>
      <c r="E400" s="31">
        <f t="shared" si="89"/>
        <v>0</v>
      </c>
      <c r="F400" s="31">
        <f t="shared" si="84"/>
        <v>0</v>
      </c>
      <c r="G400" s="24">
        <f t="shared" si="90"/>
        <v>0.5</v>
      </c>
      <c r="H400" s="30">
        <f>VLOOKUP(G400,LAI!$E$132:$F$282,2,FALSE)</f>
        <v>2.6069733117608935</v>
      </c>
      <c r="I400" s="32">
        <f t="shared" si="95"/>
        <v>0</v>
      </c>
      <c r="J400" s="40">
        <f t="shared" si="96"/>
        <v>1</v>
      </c>
      <c r="K400" s="41"/>
      <c r="L400" s="40"/>
      <c r="M400" s="23">
        <v>397</v>
      </c>
      <c r="N400" s="30">
        <f>IF(M400&lt;=Calculator!$F$9,'Growth rate'!J399,0)</f>
        <v>0</v>
      </c>
      <c r="O400" s="30">
        <f t="shared" si="91"/>
        <v>0</v>
      </c>
      <c r="P400" s="31">
        <f t="shared" si="92"/>
        <v>0</v>
      </c>
      <c r="Q400" s="31">
        <f t="shared" si="93"/>
        <v>0</v>
      </c>
      <c r="R400" s="31">
        <f t="shared" si="85"/>
        <v>0</v>
      </c>
      <c r="S400" s="24">
        <f t="shared" si="94"/>
        <v>0.5</v>
      </c>
      <c r="T400" s="30">
        <f>VLOOKUP(S400,LAI!$E$132:$F$282,2,FALSE)</f>
        <v>2.6069733117608935</v>
      </c>
      <c r="U400" s="32">
        <f t="shared" si="86"/>
        <v>0</v>
      </c>
      <c r="V400" s="35"/>
    </row>
    <row r="401" spans="1:22" x14ac:dyDescent="0.35">
      <c r="A401" s="23">
        <f t="shared" si="83"/>
        <v>398</v>
      </c>
      <c r="B401" s="30">
        <f>IF(A401&lt;=Calculator!$B$9,'Growth rate'!B400,0)</f>
        <v>0</v>
      </c>
      <c r="C401" s="30">
        <f t="shared" si="87"/>
        <v>0</v>
      </c>
      <c r="D401" s="31">
        <f t="shared" si="88"/>
        <v>0</v>
      </c>
      <c r="E401" s="31">
        <f t="shared" si="89"/>
        <v>0</v>
      </c>
      <c r="F401" s="31">
        <f t="shared" si="84"/>
        <v>0</v>
      </c>
      <c r="G401" s="24">
        <f t="shared" si="90"/>
        <v>0.5</v>
      </c>
      <c r="H401" s="30">
        <f>VLOOKUP(G401,LAI!$E$132:$F$282,2,FALSE)</f>
        <v>2.6069733117608935</v>
      </c>
      <c r="I401" s="32">
        <f t="shared" si="95"/>
        <v>0</v>
      </c>
      <c r="J401" s="40">
        <f t="shared" si="96"/>
        <v>1</v>
      </c>
      <c r="K401" s="41"/>
      <c r="L401" s="40"/>
      <c r="M401" s="23">
        <v>398</v>
      </c>
      <c r="N401" s="30">
        <f>IF(M401&lt;=Calculator!$F$9,'Growth rate'!J400,0)</f>
        <v>0</v>
      </c>
      <c r="O401" s="30">
        <f t="shared" si="91"/>
        <v>0</v>
      </c>
      <c r="P401" s="31">
        <f t="shared" si="92"/>
        <v>0</v>
      </c>
      <c r="Q401" s="31">
        <f t="shared" si="93"/>
        <v>0</v>
      </c>
      <c r="R401" s="31">
        <f t="shared" si="85"/>
        <v>0</v>
      </c>
      <c r="S401" s="24">
        <f t="shared" si="94"/>
        <v>0.5</v>
      </c>
      <c r="T401" s="30">
        <f>VLOOKUP(S401,LAI!$E$132:$F$282,2,FALSE)</f>
        <v>2.6069733117608935</v>
      </c>
      <c r="U401" s="32">
        <f t="shared" si="86"/>
        <v>0</v>
      </c>
      <c r="V401" s="35"/>
    </row>
    <row r="402" spans="1:22" x14ac:dyDescent="0.35">
      <c r="A402" s="23">
        <f t="shared" si="83"/>
        <v>399</v>
      </c>
      <c r="B402" s="30">
        <f>IF(A402&lt;=Calculator!$B$9,'Growth rate'!B401,0)</f>
        <v>0</v>
      </c>
      <c r="C402" s="30">
        <f t="shared" si="87"/>
        <v>0</v>
      </c>
      <c r="D402" s="31">
        <f t="shared" si="88"/>
        <v>0</v>
      </c>
      <c r="E402" s="31">
        <f t="shared" si="89"/>
        <v>0</v>
      </c>
      <c r="F402" s="31">
        <f t="shared" si="84"/>
        <v>0</v>
      </c>
      <c r="G402" s="24">
        <f t="shared" si="90"/>
        <v>0.5</v>
      </c>
      <c r="H402" s="30">
        <f>VLOOKUP(G402,LAI!$E$132:$F$282,2,FALSE)</f>
        <v>2.6069733117608935</v>
      </c>
      <c r="I402" s="32">
        <f t="shared" si="95"/>
        <v>0</v>
      </c>
      <c r="J402" s="40">
        <f t="shared" si="96"/>
        <v>1</v>
      </c>
      <c r="K402" s="41"/>
      <c r="L402" s="40"/>
      <c r="M402" s="23">
        <v>399</v>
      </c>
      <c r="N402" s="30">
        <f>IF(M402&lt;=Calculator!$F$9,'Growth rate'!J401,0)</f>
        <v>0</v>
      </c>
      <c r="O402" s="30">
        <f t="shared" si="91"/>
        <v>0</v>
      </c>
      <c r="P402" s="31">
        <f t="shared" si="92"/>
        <v>0</v>
      </c>
      <c r="Q402" s="31">
        <f t="shared" si="93"/>
        <v>0</v>
      </c>
      <c r="R402" s="31">
        <f t="shared" si="85"/>
        <v>0</v>
      </c>
      <c r="S402" s="24">
        <f t="shared" si="94"/>
        <v>0.5</v>
      </c>
      <c r="T402" s="30">
        <f>VLOOKUP(S402,LAI!$E$132:$F$282,2,FALSE)</f>
        <v>2.6069733117608935</v>
      </c>
      <c r="U402" s="32">
        <f t="shared" si="86"/>
        <v>0</v>
      </c>
      <c r="V402" s="35"/>
    </row>
    <row r="403" spans="1:22" x14ac:dyDescent="0.35">
      <c r="A403" s="23">
        <f t="shared" si="83"/>
        <v>400</v>
      </c>
      <c r="B403" s="30">
        <f>IF(A403&lt;=Calculator!$B$9,'Growth rate'!B402,0)</f>
        <v>0</v>
      </c>
      <c r="C403" s="30">
        <f t="shared" si="87"/>
        <v>0</v>
      </c>
      <c r="D403" s="31">
        <f t="shared" si="88"/>
        <v>0</v>
      </c>
      <c r="E403" s="31">
        <f t="shared" si="89"/>
        <v>0</v>
      </c>
      <c r="F403" s="31">
        <f t="shared" si="84"/>
        <v>0</v>
      </c>
      <c r="G403" s="24">
        <f t="shared" si="90"/>
        <v>0.5</v>
      </c>
      <c r="H403" s="30">
        <f>VLOOKUP(G403,LAI!$E$132:$F$282,2,FALSE)</f>
        <v>2.6069733117608935</v>
      </c>
      <c r="I403" s="32">
        <f t="shared" si="95"/>
        <v>0</v>
      </c>
      <c r="J403" s="40">
        <f t="shared" si="96"/>
        <v>1</v>
      </c>
      <c r="K403" s="41"/>
      <c r="L403" s="40"/>
      <c r="M403" s="23">
        <v>400</v>
      </c>
      <c r="N403" s="30">
        <f>IF(M403&lt;=Calculator!$F$9,'Growth rate'!J402,0)</f>
        <v>0</v>
      </c>
      <c r="O403" s="30">
        <f t="shared" si="91"/>
        <v>0</v>
      </c>
      <c r="P403" s="31">
        <f t="shared" si="92"/>
        <v>0</v>
      </c>
      <c r="Q403" s="31">
        <f t="shared" si="93"/>
        <v>0</v>
      </c>
      <c r="R403" s="31">
        <f t="shared" si="85"/>
        <v>0</v>
      </c>
      <c r="S403" s="24">
        <f t="shared" si="94"/>
        <v>0.5</v>
      </c>
      <c r="T403" s="30">
        <f>VLOOKUP(S403,LAI!$E$132:$F$282,2,FALSE)</f>
        <v>2.6069733117608935</v>
      </c>
      <c r="U403" s="32">
        <f t="shared" si="86"/>
        <v>0</v>
      </c>
      <c r="V403" s="35"/>
    </row>
    <row r="404" spans="1:22" x14ac:dyDescent="0.35">
      <c r="A404" s="23">
        <f t="shared" si="83"/>
        <v>401</v>
      </c>
      <c r="B404" s="30">
        <f>IF(A404&lt;=Calculator!$B$9,'Growth rate'!B403,0)</f>
        <v>0</v>
      </c>
      <c r="C404" s="30">
        <f t="shared" si="87"/>
        <v>0</v>
      </c>
      <c r="D404" s="31">
        <f t="shared" si="88"/>
        <v>0</v>
      </c>
      <c r="E404" s="31">
        <f t="shared" si="89"/>
        <v>0</v>
      </c>
      <c r="F404" s="31">
        <f t="shared" si="84"/>
        <v>0</v>
      </c>
      <c r="G404" s="24">
        <f t="shared" si="90"/>
        <v>0.5</v>
      </c>
      <c r="H404" s="30">
        <f>VLOOKUP(G404,LAI!$E$132:$F$282,2,FALSE)</f>
        <v>2.6069733117608935</v>
      </c>
      <c r="I404" s="32">
        <f t="shared" si="95"/>
        <v>0</v>
      </c>
      <c r="J404" s="40">
        <f t="shared" si="96"/>
        <v>1</v>
      </c>
      <c r="K404" s="41"/>
      <c r="L404" s="40"/>
      <c r="M404" s="23">
        <v>401</v>
      </c>
      <c r="N404" s="30">
        <f>IF(M404&lt;=Calculator!$F$9,'Growth rate'!J403,0)</f>
        <v>0</v>
      </c>
      <c r="O404" s="30">
        <f t="shared" si="91"/>
        <v>0</v>
      </c>
      <c r="P404" s="31">
        <f t="shared" si="92"/>
        <v>0</v>
      </c>
      <c r="Q404" s="31">
        <f t="shared" si="93"/>
        <v>0</v>
      </c>
      <c r="R404" s="31">
        <f t="shared" si="85"/>
        <v>0</v>
      </c>
      <c r="S404" s="24">
        <f t="shared" si="94"/>
        <v>0.5</v>
      </c>
      <c r="T404" s="30">
        <f>VLOOKUP(S404,LAI!$E$132:$F$282,2,FALSE)</f>
        <v>2.6069733117608935</v>
      </c>
      <c r="U404" s="32">
        <f t="shared" si="86"/>
        <v>0</v>
      </c>
      <c r="V404" s="35"/>
    </row>
    <row r="405" spans="1:22" x14ac:dyDescent="0.35">
      <c r="A405" s="23">
        <f t="shared" si="83"/>
        <v>402</v>
      </c>
      <c r="B405" s="30">
        <f>IF(A405&lt;=Calculator!$B$9,'Growth rate'!B404,0)</f>
        <v>0</v>
      </c>
      <c r="C405" s="30">
        <f t="shared" si="87"/>
        <v>0</v>
      </c>
      <c r="D405" s="31">
        <f t="shared" si="88"/>
        <v>0</v>
      </c>
      <c r="E405" s="31">
        <f t="shared" si="89"/>
        <v>0</v>
      </c>
      <c r="F405" s="31">
        <f t="shared" si="84"/>
        <v>0</v>
      </c>
      <c r="G405" s="24">
        <f t="shared" si="90"/>
        <v>0.5</v>
      </c>
      <c r="H405" s="30">
        <f>VLOOKUP(G405,LAI!$E$132:$F$282,2,FALSE)</f>
        <v>2.6069733117608935</v>
      </c>
      <c r="I405" s="32">
        <f t="shared" si="95"/>
        <v>0</v>
      </c>
      <c r="J405" s="40">
        <f t="shared" si="96"/>
        <v>1</v>
      </c>
      <c r="K405" s="41"/>
      <c r="L405" s="40"/>
      <c r="M405" s="23">
        <v>402</v>
      </c>
      <c r="N405" s="30">
        <f>IF(M405&lt;=Calculator!$F$9,'Growth rate'!J404,0)</f>
        <v>0</v>
      </c>
      <c r="O405" s="30">
        <f t="shared" si="91"/>
        <v>0</v>
      </c>
      <c r="P405" s="31">
        <f t="shared" si="92"/>
        <v>0</v>
      </c>
      <c r="Q405" s="31">
        <f t="shared" si="93"/>
        <v>0</v>
      </c>
      <c r="R405" s="31">
        <f t="shared" si="85"/>
        <v>0</v>
      </c>
      <c r="S405" s="24">
        <f t="shared" si="94"/>
        <v>0.5</v>
      </c>
      <c r="T405" s="30">
        <f>VLOOKUP(S405,LAI!$E$132:$F$282,2,FALSE)</f>
        <v>2.6069733117608935</v>
      </c>
      <c r="U405" s="32">
        <f t="shared" si="86"/>
        <v>0</v>
      </c>
      <c r="V405" s="35"/>
    </row>
    <row r="406" spans="1:22" x14ac:dyDescent="0.35">
      <c r="A406" s="23">
        <f t="shared" si="83"/>
        <v>403</v>
      </c>
      <c r="B406" s="30">
        <f>IF(A406&lt;=Calculator!$B$9,'Growth rate'!B405,0)</f>
        <v>0</v>
      </c>
      <c r="C406" s="30">
        <f t="shared" si="87"/>
        <v>0</v>
      </c>
      <c r="D406" s="31">
        <f t="shared" si="88"/>
        <v>0</v>
      </c>
      <c r="E406" s="31">
        <f t="shared" si="89"/>
        <v>0</v>
      </c>
      <c r="F406" s="31">
        <f t="shared" si="84"/>
        <v>0</v>
      </c>
      <c r="G406" s="24">
        <f t="shared" si="90"/>
        <v>0.5</v>
      </c>
      <c r="H406" s="30">
        <f>VLOOKUP(G406,LAI!$E$132:$F$282,2,FALSE)</f>
        <v>2.6069733117608935</v>
      </c>
      <c r="I406" s="32">
        <f t="shared" si="95"/>
        <v>0</v>
      </c>
      <c r="J406" s="40">
        <f t="shared" si="96"/>
        <v>1</v>
      </c>
      <c r="K406" s="41"/>
      <c r="L406" s="40"/>
      <c r="M406" s="23">
        <v>403</v>
      </c>
      <c r="N406" s="30">
        <f>IF(M406&lt;=Calculator!$F$9,'Growth rate'!J405,0)</f>
        <v>0</v>
      </c>
      <c r="O406" s="30">
        <f t="shared" si="91"/>
        <v>0</v>
      </c>
      <c r="P406" s="31">
        <f t="shared" si="92"/>
        <v>0</v>
      </c>
      <c r="Q406" s="31">
        <f t="shared" si="93"/>
        <v>0</v>
      </c>
      <c r="R406" s="31">
        <f t="shared" si="85"/>
        <v>0</v>
      </c>
      <c r="S406" s="24">
        <f t="shared" si="94"/>
        <v>0.5</v>
      </c>
      <c r="T406" s="30">
        <f>VLOOKUP(S406,LAI!$E$132:$F$282,2,FALSE)</f>
        <v>2.6069733117608935</v>
      </c>
      <c r="U406" s="32">
        <f t="shared" si="86"/>
        <v>0</v>
      </c>
      <c r="V406" s="35"/>
    </row>
    <row r="407" spans="1:22" x14ac:dyDescent="0.35">
      <c r="A407" s="23">
        <f t="shared" si="83"/>
        <v>404</v>
      </c>
      <c r="B407" s="30">
        <f>IF(A407&lt;=Calculator!$B$9,'Growth rate'!B406,0)</f>
        <v>0</v>
      </c>
      <c r="C407" s="30">
        <f t="shared" si="87"/>
        <v>0</v>
      </c>
      <c r="D407" s="31">
        <f t="shared" si="88"/>
        <v>0</v>
      </c>
      <c r="E407" s="31">
        <f t="shared" si="89"/>
        <v>0</v>
      </c>
      <c r="F407" s="31">
        <f t="shared" si="84"/>
        <v>0</v>
      </c>
      <c r="G407" s="24">
        <f t="shared" si="90"/>
        <v>0.5</v>
      </c>
      <c r="H407" s="30">
        <f>VLOOKUP(G407,LAI!$E$132:$F$282,2,FALSE)</f>
        <v>2.6069733117608935</v>
      </c>
      <c r="I407" s="32">
        <f t="shared" si="95"/>
        <v>0</v>
      </c>
      <c r="J407" s="40">
        <f t="shared" si="96"/>
        <v>1</v>
      </c>
      <c r="K407" s="41"/>
      <c r="L407" s="40"/>
      <c r="M407" s="23">
        <v>404</v>
      </c>
      <c r="N407" s="30">
        <f>IF(M407&lt;=Calculator!$F$9,'Growth rate'!J406,0)</f>
        <v>0</v>
      </c>
      <c r="O407" s="30">
        <f t="shared" si="91"/>
        <v>0</v>
      </c>
      <c r="P407" s="31">
        <f t="shared" si="92"/>
        <v>0</v>
      </c>
      <c r="Q407" s="31">
        <f t="shared" si="93"/>
        <v>0</v>
      </c>
      <c r="R407" s="31">
        <f t="shared" si="85"/>
        <v>0</v>
      </c>
      <c r="S407" s="24">
        <f t="shared" si="94"/>
        <v>0.5</v>
      </c>
      <c r="T407" s="30">
        <f>VLOOKUP(S407,LAI!$E$132:$F$282,2,FALSE)</f>
        <v>2.6069733117608935</v>
      </c>
      <c r="U407" s="32">
        <f t="shared" si="86"/>
        <v>0</v>
      </c>
      <c r="V407" s="35"/>
    </row>
    <row r="408" spans="1:22" x14ac:dyDescent="0.35">
      <c r="A408" s="23">
        <f t="shared" si="83"/>
        <v>405</v>
      </c>
      <c r="B408" s="30">
        <f>IF(A408&lt;=Calculator!$B$9,'Growth rate'!B407,0)</f>
        <v>0</v>
      </c>
      <c r="C408" s="30">
        <f t="shared" si="87"/>
        <v>0</v>
      </c>
      <c r="D408" s="31">
        <f t="shared" si="88"/>
        <v>0</v>
      </c>
      <c r="E408" s="31">
        <f t="shared" si="89"/>
        <v>0</v>
      </c>
      <c r="F408" s="31">
        <f t="shared" si="84"/>
        <v>0</v>
      </c>
      <c r="G408" s="24">
        <f t="shared" si="90"/>
        <v>0.5</v>
      </c>
      <c r="H408" s="30">
        <f>VLOOKUP(G408,LAI!$E$132:$F$282,2,FALSE)</f>
        <v>2.6069733117608935</v>
      </c>
      <c r="I408" s="32">
        <f t="shared" si="95"/>
        <v>0</v>
      </c>
      <c r="J408" s="40">
        <f t="shared" si="96"/>
        <v>1</v>
      </c>
      <c r="K408" s="41"/>
      <c r="L408" s="40"/>
      <c r="M408" s="23">
        <v>405</v>
      </c>
      <c r="N408" s="30">
        <f>IF(M408&lt;=Calculator!$F$9,'Growth rate'!J407,0)</f>
        <v>0</v>
      </c>
      <c r="O408" s="30">
        <f t="shared" si="91"/>
        <v>0</v>
      </c>
      <c r="P408" s="31">
        <f t="shared" si="92"/>
        <v>0</v>
      </c>
      <c r="Q408" s="31">
        <f t="shared" si="93"/>
        <v>0</v>
      </c>
      <c r="R408" s="31">
        <f t="shared" si="85"/>
        <v>0</v>
      </c>
      <c r="S408" s="24">
        <f t="shared" si="94"/>
        <v>0.5</v>
      </c>
      <c r="T408" s="30">
        <f>VLOOKUP(S408,LAI!$E$132:$F$282,2,FALSE)</f>
        <v>2.6069733117608935</v>
      </c>
      <c r="U408" s="32">
        <f t="shared" si="86"/>
        <v>0</v>
      </c>
      <c r="V408" s="35"/>
    </row>
    <row r="409" spans="1:22" x14ac:dyDescent="0.35">
      <c r="A409" s="23">
        <f t="shared" si="83"/>
        <v>406</v>
      </c>
      <c r="B409" s="30">
        <f>IF(A409&lt;=Calculator!$B$9,'Growth rate'!B408,0)</f>
        <v>0</v>
      </c>
      <c r="C409" s="30">
        <f t="shared" si="87"/>
        <v>0</v>
      </c>
      <c r="D409" s="31">
        <f t="shared" si="88"/>
        <v>0</v>
      </c>
      <c r="E409" s="31">
        <f t="shared" si="89"/>
        <v>0</v>
      </c>
      <c r="F409" s="31">
        <f t="shared" si="84"/>
        <v>0</v>
      </c>
      <c r="G409" s="24">
        <f t="shared" si="90"/>
        <v>0.5</v>
      </c>
      <c r="H409" s="30">
        <f>VLOOKUP(G409,LAI!$E$132:$F$282,2,FALSE)</f>
        <v>2.6069733117608935</v>
      </c>
      <c r="I409" s="32">
        <f t="shared" si="95"/>
        <v>0</v>
      </c>
      <c r="J409" s="40">
        <f t="shared" si="96"/>
        <v>1</v>
      </c>
      <c r="K409" s="41"/>
      <c r="L409" s="40"/>
      <c r="M409" s="23">
        <v>406</v>
      </c>
      <c r="N409" s="30">
        <f>IF(M409&lt;=Calculator!$F$9,'Growth rate'!J408,0)</f>
        <v>0</v>
      </c>
      <c r="O409" s="30">
        <f t="shared" si="91"/>
        <v>0</v>
      </c>
      <c r="P409" s="31">
        <f t="shared" si="92"/>
        <v>0</v>
      </c>
      <c r="Q409" s="31">
        <f t="shared" si="93"/>
        <v>0</v>
      </c>
      <c r="R409" s="31">
        <f t="shared" si="85"/>
        <v>0</v>
      </c>
      <c r="S409" s="24">
        <f t="shared" si="94"/>
        <v>0.5</v>
      </c>
      <c r="T409" s="30">
        <f>VLOOKUP(S409,LAI!$E$132:$F$282,2,FALSE)</f>
        <v>2.6069733117608935</v>
      </c>
      <c r="U409" s="32">
        <f t="shared" si="86"/>
        <v>0</v>
      </c>
      <c r="V409" s="35"/>
    </row>
    <row r="410" spans="1:22" x14ac:dyDescent="0.35">
      <c r="A410" s="23">
        <f t="shared" si="83"/>
        <v>407</v>
      </c>
      <c r="B410" s="30">
        <f>IF(A410&lt;=Calculator!$B$9,'Growth rate'!B409,0)</f>
        <v>0</v>
      </c>
      <c r="C410" s="30">
        <f t="shared" si="87"/>
        <v>0</v>
      </c>
      <c r="D410" s="31">
        <f t="shared" si="88"/>
        <v>0</v>
      </c>
      <c r="E410" s="31">
        <f t="shared" si="89"/>
        <v>0</v>
      </c>
      <c r="F410" s="31">
        <f t="shared" si="84"/>
        <v>0</v>
      </c>
      <c r="G410" s="24">
        <f t="shared" si="90"/>
        <v>0.5</v>
      </c>
      <c r="H410" s="30">
        <f>VLOOKUP(G410,LAI!$E$132:$F$282,2,FALSE)</f>
        <v>2.6069733117608935</v>
      </c>
      <c r="I410" s="32">
        <f t="shared" si="95"/>
        <v>0</v>
      </c>
      <c r="J410" s="40">
        <f t="shared" si="96"/>
        <v>1</v>
      </c>
      <c r="K410" s="41"/>
      <c r="L410" s="40"/>
      <c r="M410" s="23">
        <v>407</v>
      </c>
      <c r="N410" s="30">
        <f>IF(M410&lt;=Calculator!$F$9,'Growth rate'!J409,0)</f>
        <v>0</v>
      </c>
      <c r="O410" s="30">
        <f t="shared" si="91"/>
        <v>0</v>
      </c>
      <c r="P410" s="31">
        <f t="shared" si="92"/>
        <v>0</v>
      </c>
      <c r="Q410" s="31">
        <f t="shared" si="93"/>
        <v>0</v>
      </c>
      <c r="R410" s="31">
        <f t="shared" si="85"/>
        <v>0</v>
      </c>
      <c r="S410" s="24">
        <f t="shared" si="94"/>
        <v>0.5</v>
      </c>
      <c r="T410" s="30">
        <f>VLOOKUP(S410,LAI!$E$132:$F$282,2,FALSE)</f>
        <v>2.6069733117608935</v>
      </c>
      <c r="U410" s="32">
        <f t="shared" si="86"/>
        <v>0</v>
      </c>
      <c r="V410" s="35"/>
    </row>
    <row r="411" spans="1:22" x14ac:dyDescent="0.35">
      <c r="A411" s="23">
        <f t="shared" si="83"/>
        <v>408</v>
      </c>
      <c r="B411" s="30">
        <f>IF(A411&lt;=Calculator!$B$9,'Growth rate'!B410,0)</f>
        <v>0</v>
      </c>
      <c r="C411" s="30">
        <f t="shared" si="87"/>
        <v>0</v>
      </c>
      <c r="D411" s="31">
        <f t="shared" si="88"/>
        <v>0</v>
      </c>
      <c r="E411" s="31">
        <f t="shared" si="89"/>
        <v>0</v>
      </c>
      <c r="F411" s="31">
        <f t="shared" si="84"/>
        <v>0</v>
      </c>
      <c r="G411" s="24">
        <f t="shared" si="90"/>
        <v>0.5</v>
      </c>
      <c r="H411" s="30">
        <f>VLOOKUP(G411,LAI!$E$132:$F$282,2,FALSE)</f>
        <v>2.6069733117608935</v>
      </c>
      <c r="I411" s="32">
        <f t="shared" si="95"/>
        <v>0</v>
      </c>
      <c r="J411" s="40">
        <f t="shared" si="96"/>
        <v>1</v>
      </c>
      <c r="K411" s="41"/>
      <c r="L411" s="40"/>
      <c r="M411" s="23">
        <v>408</v>
      </c>
      <c r="N411" s="30">
        <f>IF(M411&lt;=Calculator!$F$9,'Growth rate'!J410,0)</f>
        <v>0</v>
      </c>
      <c r="O411" s="30">
        <f t="shared" si="91"/>
        <v>0</v>
      </c>
      <c r="P411" s="31">
        <f t="shared" si="92"/>
        <v>0</v>
      </c>
      <c r="Q411" s="31">
        <f t="shared" si="93"/>
        <v>0</v>
      </c>
      <c r="R411" s="31">
        <f t="shared" si="85"/>
        <v>0</v>
      </c>
      <c r="S411" s="24">
        <f t="shared" si="94"/>
        <v>0.5</v>
      </c>
      <c r="T411" s="30">
        <f>VLOOKUP(S411,LAI!$E$132:$F$282,2,FALSE)</f>
        <v>2.6069733117608935</v>
      </c>
      <c r="U411" s="32">
        <f t="shared" si="86"/>
        <v>0</v>
      </c>
      <c r="V411" s="35"/>
    </row>
    <row r="412" spans="1:22" x14ac:dyDescent="0.35">
      <c r="A412" s="23">
        <f t="shared" si="83"/>
        <v>409</v>
      </c>
      <c r="B412" s="30">
        <f>IF(A412&lt;=Calculator!$B$9,'Growth rate'!B411,0)</f>
        <v>0</v>
      </c>
      <c r="C412" s="30">
        <f t="shared" si="87"/>
        <v>0</v>
      </c>
      <c r="D412" s="31">
        <f t="shared" si="88"/>
        <v>0</v>
      </c>
      <c r="E412" s="31">
        <f t="shared" si="89"/>
        <v>0</v>
      </c>
      <c r="F412" s="31">
        <f t="shared" si="84"/>
        <v>0</v>
      </c>
      <c r="G412" s="24">
        <f t="shared" si="90"/>
        <v>0.5</v>
      </c>
      <c r="H412" s="30">
        <f>VLOOKUP(G412,LAI!$E$132:$F$282,2,FALSE)</f>
        <v>2.6069733117608935</v>
      </c>
      <c r="I412" s="32">
        <f t="shared" si="95"/>
        <v>0</v>
      </c>
      <c r="J412" s="40">
        <f t="shared" si="96"/>
        <v>1</v>
      </c>
      <c r="K412" s="41"/>
      <c r="L412" s="40"/>
      <c r="M412" s="23">
        <v>409</v>
      </c>
      <c r="N412" s="30">
        <f>IF(M412&lt;=Calculator!$F$9,'Growth rate'!J411,0)</f>
        <v>0</v>
      </c>
      <c r="O412" s="30">
        <f t="shared" si="91"/>
        <v>0</v>
      </c>
      <c r="P412" s="31">
        <f t="shared" si="92"/>
        <v>0</v>
      </c>
      <c r="Q412" s="31">
        <f t="shared" si="93"/>
        <v>0</v>
      </c>
      <c r="R412" s="31">
        <f t="shared" si="85"/>
        <v>0</v>
      </c>
      <c r="S412" s="24">
        <f t="shared" si="94"/>
        <v>0.5</v>
      </c>
      <c r="T412" s="30">
        <f>VLOOKUP(S412,LAI!$E$132:$F$282,2,FALSE)</f>
        <v>2.6069733117608935</v>
      </c>
      <c r="U412" s="32">
        <f t="shared" si="86"/>
        <v>0</v>
      </c>
      <c r="V412" s="35"/>
    </row>
    <row r="413" spans="1:22" x14ac:dyDescent="0.35">
      <c r="A413" s="23">
        <f t="shared" si="83"/>
        <v>410</v>
      </c>
      <c r="B413" s="30">
        <f>IF(A413&lt;=Calculator!$B$9,'Growth rate'!B412,0)</f>
        <v>0</v>
      </c>
      <c r="C413" s="30">
        <f t="shared" si="87"/>
        <v>0</v>
      </c>
      <c r="D413" s="31">
        <f t="shared" si="88"/>
        <v>0</v>
      </c>
      <c r="E413" s="31">
        <f t="shared" si="89"/>
        <v>0</v>
      </c>
      <c r="F413" s="31">
        <f t="shared" si="84"/>
        <v>0</v>
      </c>
      <c r="G413" s="24">
        <f t="shared" si="90"/>
        <v>0.5</v>
      </c>
      <c r="H413" s="30">
        <f>VLOOKUP(G413,LAI!$E$132:$F$282,2,FALSE)</f>
        <v>2.6069733117608935</v>
      </c>
      <c r="I413" s="32">
        <f t="shared" si="95"/>
        <v>0</v>
      </c>
      <c r="J413" s="40">
        <f t="shared" si="96"/>
        <v>1</v>
      </c>
      <c r="K413" s="41"/>
      <c r="L413" s="40"/>
      <c r="M413" s="23">
        <v>410</v>
      </c>
      <c r="N413" s="30">
        <f>IF(M413&lt;=Calculator!$F$9,'Growth rate'!J412,0)</f>
        <v>0</v>
      </c>
      <c r="O413" s="30">
        <f t="shared" si="91"/>
        <v>0</v>
      </c>
      <c r="P413" s="31">
        <f t="shared" si="92"/>
        <v>0</v>
      </c>
      <c r="Q413" s="31">
        <f t="shared" si="93"/>
        <v>0</v>
      </c>
      <c r="R413" s="31">
        <f t="shared" si="85"/>
        <v>0</v>
      </c>
      <c r="S413" s="24">
        <f t="shared" si="94"/>
        <v>0.5</v>
      </c>
      <c r="T413" s="30">
        <f>VLOOKUP(S413,LAI!$E$132:$F$282,2,FALSE)</f>
        <v>2.6069733117608935</v>
      </c>
      <c r="U413" s="32">
        <f t="shared" si="86"/>
        <v>0</v>
      </c>
      <c r="V413" s="35"/>
    </row>
    <row r="414" spans="1:22" x14ac:dyDescent="0.35">
      <c r="A414" s="23">
        <f t="shared" si="83"/>
        <v>411</v>
      </c>
      <c r="B414" s="30">
        <f>IF(A414&lt;=Calculator!$B$9,'Growth rate'!B413,0)</f>
        <v>0</v>
      </c>
      <c r="C414" s="30">
        <f t="shared" si="87"/>
        <v>0</v>
      </c>
      <c r="D414" s="31">
        <f t="shared" si="88"/>
        <v>0</v>
      </c>
      <c r="E414" s="31">
        <f t="shared" si="89"/>
        <v>0</v>
      </c>
      <c r="F414" s="31">
        <f t="shared" si="84"/>
        <v>0</v>
      </c>
      <c r="G414" s="24">
        <f t="shared" si="90"/>
        <v>0.5</v>
      </c>
      <c r="H414" s="30">
        <f>VLOOKUP(G414,LAI!$E$132:$F$282,2,FALSE)</f>
        <v>2.6069733117608935</v>
      </c>
      <c r="I414" s="32">
        <f t="shared" si="95"/>
        <v>0</v>
      </c>
      <c r="J414" s="40">
        <f t="shared" si="96"/>
        <v>1</v>
      </c>
      <c r="K414" s="41"/>
      <c r="L414" s="40"/>
      <c r="M414" s="23">
        <v>411</v>
      </c>
      <c r="N414" s="30">
        <f>IF(M414&lt;=Calculator!$F$9,'Growth rate'!J413,0)</f>
        <v>0</v>
      </c>
      <c r="O414" s="30">
        <f t="shared" si="91"/>
        <v>0</v>
      </c>
      <c r="P414" s="31">
        <f t="shared" si="92"/>
        <v>0</v>
      </c>
      <c r="Q414" s="31">
        <f t="shared" si="93"/>
        <v>0</v>
      </c>
      <c r="R414" s="31">
        <f t="shared" si="85"/>
        <v>0</v>
      </c>
      <c r="S414" s="24">
        <f t="shared" si="94"/>
        <v>0.5</v>
      </c>
      <c r="T414" s="30">
        <f>VLOOKUP(S414,LAI!$E$132:$F$282,2,FALSE)</f>
        <v>2.6069733117608935</v>
      </c>
      <c r="U414" s="32">
        <f t="shared" si="86"/>
        <v>0</v>
      </c>
      <c r="V414" s="35"/>
    </row>
    <row r="415" spans="1:22" x14ac:dyDescent="0.35">
      <c r="A415" s="23">
        <f t="shared" si="83"/>
        <v>412</v>
      </c>
      <c r="B415" s="30">
        <f>IF(A415&lt;=Calculator!$B$9,'Growth rate'!B414,0)</f>
        <v>0</v>
      </c>
      <c r="C415" s="30">
        <f t="shared" si="87"/>
        <v>0</v>
      </c>
      <c r="D415" s="31">
        <f t="shared" si="88"/>
        <v>0</v>
      </c>
      <c r="E415" s="31">
        <f t="shared" si="89"/>
        <v>0</v>
      </c>
      <c r="F415" s="31">
        <f t="shared" si="84"/>
        <v>0</v>
      </c>
      <c r="G415" s="24">
        <f t="shared" si="90"/>
        <v>0.5</v>
      </c>
      <c r="H415" s="30">
        <f>VLOOKUP(G415,LAI!$E$132:$F$282,2,FALSE)</f>
        <v>2.6069733117608935</v>
      </c>
      <c r="I415" s="32">
        <f t="shared" si="95"/>
        <v>0</v>
      </c>
      <c r="J415" s="40">
        <f t="shared" si="96"/>
        <v>1</v>
      </c>
      <c r="K415" s="41"/>
      <c r="L415" s="40"/>
      <c r="M415" s="23">
        <v>412</v>
      </c>
      <c r="N415" s="30">
        <f>IF(M415&lt;=Calculator!$F$9,'Growth rate'!J414,0)</f>
        <v>0</v>
      </c>
      <c r="O415" s="30">
        <f t="shared" si="91"/>
        <v>0</v>
      </c>
      <c r="P415" s="31">
        <f t="shared" si="92"/>
        <v>0</v>
      </c>
      <c r="Q415" s="31">
        <f t="shared" si="93"/>
        <v>0</v>
      </c>
      <c r="R415" s="31">
        <f t="shared" si="85"/>
        <v>0</v>
      </c>
      <c r="S415" s="24">
        <f t="shared" si="94"/>
        <v>0.5</v>
      </c>
      <c r="T415" s="30">
        <f>VLOOKUP(S415,LAI!$E$132:$F$282,2,FALSE)</f>
        <v>2.6069733117608935</v>
      </c>
      <c r="U415" s="32">
        <f t="shared" si="86"/>
        <v>0</v>
      </c>
      <c r="V415" s="35"/>
    </row>
    <row r="416" spans="1:22" x14ac:dyDescent="0.35">
      <c r="A416" s="23">
        <f t="shared" si="83"/>
        <v>413</v>
      </c>
      <c r="B416" s="30">
        <f>IF(A416&lt;=Calculator!$B$9,'Growth rate'!B415,0)</f>
        <v>0</v>
      </c>
      <c r="C416" s="30">
        <f t="shared" si="87"/>
        <v>0</v>
      </c>
      <c r="D416" s="31">
        <f t="shared" si="88"/>
        <v>0</v>
      </c>
      <c r="E416" s="31">
        <f t="shared" si="89"/>
        <v>0</v>
      </c>
      <c r="F416" s="31">
        <f t="shared" si="84"/>
        <v>0</v>
      </c>
      <c r="G416" s="24">
        <f t="shared" si="90"/>
        <v>0.5</v>
      </c>
      <c r="H416" s="30">
        <f>VLOOKUP(G416,LAI!$E$132:$F$282,2,FALSE)</f>
        <v>2.6069733117608935</v>
      </c>
      <c r="I416" s="32">
        <f t="shared" si="95"/>
        <v>0</v>
      </c>
      <c r="J416" s="40">
        <f t="shared" si="96"/>
        <v>1</v>
      </c>
      <c r="K416" s="41"/>
      <c r="L416" s="40"/>
      <c r="M416" s="23">
        <v>413</v>
      </c>
      <c r="N416" s="30">
        <f>IF(M416&lt;=Calculator!$F$9,'Growth rate'!J415,0)</f>
        <v>0</v>
      </c>
      <c r="O416" s="30">
        <f t="shared" si="91"/>
        <v>0</v>
      </c>
      <c r="P416" s="31">
        <f t="shared" si="92"/>
        <v>0</v>
      </c>
      <c r="Q416" s="31">
        <f t="shared" si="93"/>
        <v>0</v>
      </c>
      <c r="R416" s="31">
        <f t="shared" si="85"/>
        <v>0</v>
      </c>
      <c r="S416" s="24">
        <f t="shared" si="94"/>
        <v>0.5</v>
      </c>
      <c r="T416" s="30">
        <f>VLOOKUP(S416,LAI!$E$132:$F$282,2,FALSE)</f>
        <v>2.6069733117608935</v>
      </c>
      <c r="U416" s="32">
        <f t="shared" si="86"/>
        <v>0</v>
      </c>
      <c r="V416" s="35"/>
    </row>
    <row r="417" spans="1:22" x14ac:dyDescent="0.35">
      <c r="A417" s="23">
        <f t="shared" si="83"/>
        <v>414</v>
      </c>
      <c r="B417" s="30">
        <f>IF(A417&lt;=Calculator!$B$9,'Growth rate'!B416,0)</f>
        <v>0</v>
      </c>
      <c r="C417" s="30">
        <f t="shared" si="87"/>
        <v>0</v>
      </c>
      <c r="D417" s="31">
        <f t="shared" si="88"/>
        <v>0</v>
      </c>
      <c r="E417" s="31">
        <f t="shared" si="89"/>
        <v>0</v>
      </c>
      <c r="F417" s="31">
        <f t="shared" si="84"/>
        <v>0</v>
      </c>
      <c r="G417" s="24">
        <f t="shared" si="90"/>
        <v>0.5</v>
      </c>
      <c r="H417" s="30">
        <f>VLOOKUP(G417,LAI!$E$132:$F$282,2,FALSE)</f>
        <v>2.6069733117608935</v>
      </c>
      <c r="I417" s="32">
        <f t="shared" si="95"/>
        <v>0</v>
      </c>
      <c r="J417" s="40">
        <f t="shared" si="96"/>
        <v>1</v>
      </c>
      <c r="K417" s="41"/>
      <c r="L417" s="40"/>
      <c r="M417" s="23">
        <v>414</v>
      </c>
      <c r="N417" s="30">
        <f>IF(M417&lt;=Calculator!$F$9,'Growth rate'!J416,0)</f>
        <v>0</v>
      </c>
      <c r="O417" s="30">
        <f t="shared" si="91"/>
        <v>0</v>
      </c>
      <c r="P417" s="31">
        <f t="shared" si="92"/>
        <v>0</v>
      </c>
      <c r="Q417" s="31">
        <f t="shared" si="93"/>
        <v>0</v>
      </c>
      <c r="R417" s="31">
        <f t="shared" si="85"/>
        <v>0</v>
      </c>
      <c r="S417" s="24">
        <f t="shared" si="94"/>
        <v>0.5</v>
      </c>
      <c r="T417" s="30">
        <f>VLOOKUP(S417,LAI!$E$132:$F$282,2,FALSE)</f>
        <v>2.6069733117608935</v>
      </c>
      <c r="U417" s="32">
        <f t="shared" si="86"/>
        <v>0</v>
      </c>
      <c r="V417" s="35"/>
    </row>
    <row r="418" spans="1:22" x14ac:dyDescent="0.35">
      <c r="A418" s="23">
        <f t="shared" si="83"/>
        <v>415</v>
      </c>
      <c r="B418" s="30">
        <f>IF(A418&lt;=Calculator!$B$9,'Growth rate'!B417,0)</f>
        <v>0</v>
      </c>
      <c r="C418" s="30">
        <f t="shared" si="87"/>
        <v>0</v>
      </c>
      <c r="D418" s="31">
        <f t="shared" si="88"/>
        <v>0</v>
      </c>
      <c r="E418" s="31">
        <f t="shared" si="89"/>
        <v>0</v>
      </c>
      <c r="F418" s="31">
        <f t="shared" si="84"/>
        <v>0</v>
      </c>
      <c r="G418" s="24">
        <f t="shared" si="90"/>
        <v>0.5</v>
      </c>
      <c r="H418" s="30">
        <f>VLOOKUP(G418,LAI!$E$132:$F$282,2,FALSE)</f>
        <v>2.6069733117608935</v>
      </c>
      <c r="I418" s="32">
        <f t="shared" si="95"/>
        <v>0</v>
      </c>
      <c r="J418" s="40">
        <f t="shared" si="96"/>
        <v>1</v>
      </c>
      <c r="K418" s="41"/>
      <c r="L418" s="40"/>
      <c r="M418" s="23">
        <v>415</v>
      </c>
      <c r="N418" s="30">
        <f>IF(M418&lt;=Calculator!$F$9,'Growth rate'!J417,0)</f>
        <v>0</v>
      </c>
      <c r="O418" s="30">
        <f t="shared" si="91"/>
        <v>0</v>
      </c>
      <c r="P418" s="31">
        <f t="shared" si="92"/>
        <v>0</v>
      </c>
      <c r="Q418" s="31">
        <f t="shared" si="93"/>
        <v>0</v>
      </c>
      <c r="R418" s="31">
        <f t="shared" si="85"/>
        <v>0</v>
      </c>
      <c r="S418" s="24">
        <f t="shared" si="94"/>
        <v>0.5</v>
      </c>
      <c r="T418" s="30">
        <f>VLOOKUP(S418,LAI!$E$132:$F$282,2,FALSE)</f>
        <v>2.6069733117608935</v>
      </c>
      <c r="U418" s="32">
        <f t="shared" si="86"/>
        <v>0</v>
      </c>
      <c r="V418" s="35"/>
    </row>
    <row r="419" spans="1:22" x14ac:dyDescent="0.35">
      <c r="A419" s="23">
        <f t="shared" si="83"/>
        <v>416</v>
      </c>
      <c r="B419" s="30">
        <f>IF(A419&lt;=Calculator!$B$9,'Growth rate'!B418,0)</f>
        <v>0</v>
      </c>
      <c r="C419" s="30">
        <f t="shared" si="87"/>
        <v>0</v>
      </c>
      <c r="D419" s="31">
        <f t="shared" si="88"/>
        <v>0</v>
      </c>
      <c r="E419" s="31">
        <f t="shared" si="89"/>
        <v>0</v>
      </c>
      <c r="F419" s="31">
        <f t="shared" si="84"/>
        <v>0</v>
      </c>
      <c r="G419" s="24">
        <f t="shared" si="90"/>
        <v>0.5</v>
      </c>
      <c r="H419" s="30">
        <f>VLOOKUP(G419,LAI!$E$132:$F$282,2,FALSE)</f>
        <v>2.6069733117608935</v>
      </c>
      <c r="I419" s="32">
        <f t="shared" si="95"/>
        <v>0</v>
      </c>
      <c r="J419" s="40">
        <f t="shared" si="96"/>
        <v>1</v>
      </c>
      <c r="K419" s="41"/>
      <c r="L419" s="40"/>
      <c r="M419" s="23">
        <v>416</v>
      </c>
      <c r="N419" s="30">
        <f>IF(M419&lt;=Calculator!$F$9,'Growth rate'!J418,0)</f>
        <v>0</v>
      </c>
      <c r="O419" s="30">
        <f t="shared" si="91"/>
        <v>0</v>
      </c>
      <c r="P419" s="31">
        <f t="shared" si="92"/>
        <v>0</v>
      </c>
      <c r="Q419" s="31">
        <f t="shared" si="93"/>
        <v>0</v>
      </c>
      <c r="R419" s="31">
        <f t="shared" si="85"/>
        <v>0</v>
      </c>
      <c r="S419" s="24">
        <f t="shared" si="94"/>
        <v>0.5</v>
      </c>
      <c r="T419" s="30">
        <f>VLOOKUP(S419,LAI!$E$132:$F$282,2,FALSE)</f>
        <v>2.6069733117608935</v>
      </c>
      <c r="U419" s="32">
        <f t="shared" si="86"/>
        <v>0</v>
      </c>
      <c r="V419" s="35"/>
    </row>
    <row r="420" spans="1:22" x14ac:dyDescent="0.35">
      <c r="A420" s="23">
        <f t="shared" si="83"/>
        <v>417</v>
      </c>
      <c r="B420" s="30">
        <f>IF(A420&lt;=Calculator!$B$9,'Growth rate'!B419,0)</f>
        <v>0</v>
      </c>
      <c r="C420" s="30">
        <f t="shared" si="87"/>
        <v>0</v>
      </c>
      <c r="D420" s="31">
        <f t="shared" si="88"/>
        <v>0</v>
      </c>
      <c r="E420" s="31">
        <f t="shared" si="89"/>
        <v>0</v>
      </c>
      <c r="F420" s="31">
        <f t="shared" si="84"/>
        <v>0</v>
      </c>
      <c r="G420" s="24">
        <f t="shared" si="90"/>
        <v>0.5</v>
      </c>
      <c r="H420" s="30">
        <f>VLOOKUP(G420,LAI!$E$132:$F$282,2,FALSE)</f>
        <v>2.6069733117608935</v>
      </c>
      <c r="I420" s="32">
        <f t="shared" si="95"/>
        <v>0</v>
      </c>
      <c r="J420" s="40">
        <f t="shared" si="96"/>
        <v>1</v>
      </c>
      <c r="K420" s="41"/>
      <c r="L420" s="40"/>
      <c r="M420" s="23">
        <v>417</v>
      </c>
      <c r="N420" s="30">
        <f>IF(M420&lt;=Calculator!$F$9,'Growth rate'!J419,0)</f>
        <v>0</v>
      </c>
      <c r="O420" s="30">
        <f t="shared" si="91"/>
        <v>0</v>
      </c>
      <c r="P420" s="31">
        <f t="shared" si="92"/>
        <v>0</v>
      </c>
      <c r="Q420" s="31">
        <f t="shared" si="93"/>
        <v>0</v>
      </c>
      <c r="R420" s="31">
        <f t="shared" si="85"/>
        <v>0</v>
      </c>
      <c r="S420" s="24">
        <f t="shared" si="94"/>
        <v>0.5</v>
      </c>
      <c r="T420" s="30">
        <f>VLOOKUP(S420,LAI!$E$132:$F$282,2,FALSE)</f>
        <v>2.6069733117608935</v>
      </c>
      <c r="U420" s="32">
        <f t="shared" si="86"/>
        <v>0</v>
      </c>
      <c r="V420" s="35"/>
    </row>
    <row r="421" spans="1:22" x14ac:dyDescent="0.35">
      <c r="A421" s="23">
        <f t="shared" si="83"/>
        <v>418</v>
      </c>
      <c r="B421" s="30">
        <f>IF(A421&lt;=Calculator!$B$9,'Growth rate'!B420,0)</f>
        <v>0</v>
      </c>
      <c r="C421" s="30">
        <f t="shared" si="87"/>
        <v>0</v>
      </c>
      <c r="D421" s="31">
        <f t="shared" si="88"/>
        <v>0</v>
      </c>
      <c r="E421" s="31">
        <f t="shared" si="89"/>
        <v>0</v>
      </c>
      <c r="F421" s="31">
        <f t="shared" si="84"/>
        <v>0</v>
      </c>
      <c r="G421" s="24">
        <f t="shared" si="90"/>
        <v>0.5</v>
      </c>
      <c r="H421" s="30">
        <f>VLOOKUP(G421,LAI!$E$132:$F$282,2,FALSE)</f>
        <v>2.6069733117608935</v>
      </c>
      <c r="I421" s="32">
        <f t="shared" si="95"/>
        <v>0</v>
      </c>
      <c r="J421" s="40">
        <f t="shared" si="96"/>
        <v>1</v>
      </c>
      <c r="K421" s="41"/>
      <c r="L421" s="40"/>
      <c r="M421" s="23">
        <v>418</v>
      </c>
      <c r="N421" s="30">
        <f>IF(M421&lt;=Calculator!$F$9,'Growth rate'!J420,0)</f>
        <v>0</v>
      </c>
      <c r="O421" s="30">
        <f t="shared" si="91"/>
        <v>0</v>
      </c>
      <c r="P421" s="31">
        <f t="shared" si="92"/>
        <v>0</v>
      </c>
      <c r="Q421" s="31">
        <f t="shared" si="93"/>
        <v>0</v>
      </c>
      <c r="R421" s="31">
        <f t="shared" si="85"/>
        <v>0</v>
      </c>
      <c r="S421" s="24">
        <f t="shared" si="94"/>
        <v>0.5</v>
      </c>
      <c r="T421" s="30">
        <f>VLOOKUP(S421,LAI!$E$132:$F$282,2,FALSE)</f>
        <v>2.6069733117608935</v>
      </c>
      <c r="U421" s="32">
        <f t="shared" si="86"/>
        <v>0</v>
      </c>
      <c r="V421" s="35"/>
    </row>
    <row r="422" spans="1:22" x14ac:dyDescent="0.35">
      <c r="A422" s="23">
        <f t="shared" si="83"/>
        <v>419</v>
      </c>
      <c r="B422" s="30">
        <f>IF(A422&lt;=Calculator!$B$9,'Growth rate'!B421,0)</f>
        <v>0</v>
      </c>
      <c r="C422" s="30">
        <f t="shared" si="87"/>
        <v>0</v>
      </c>
      <c r="D422" s="31">
        <f t="shared" si="88"/>
        <v>0</v>
      </c>
      <c r="E422" s="31">
        <f t="shared" si="89"/>
        <v>0</v>
      </c>
      <c r="F422" s="31">
        <f t="shared" si="84"/>
        <v>0</v>
      </c>
      <c r="G422" s="24">
        <f t="shared" si="90"/>
        <v>0.5</v>
      </c>
      <c r="H422" s="30">
        <f>VLOOKUP(G422,LAI!$E$132:$F$282,2,FALSE)</f>
        <v>2.6069733117608935</v>
      </c>
      <c r="I422" s="32">
        <f t="shared" si="95"/>
        <v>0</v>
      </c>
      <c r="J422" s="40">
        <f t="shared" si="96"/>
        <v>1</v>
      </c>
      <c r="K422" s="41"/>
      <c r="L422" s="40"/>
      <c r="M422" s="23">
        <v>419</v>
      </c>
      <c r="N422" s="30">
        <f>IF(M422&lt;=Calculator!$F$9,'Growth rate'!J421,0)</f>
        <v>0</v>
      </c>
      <c r="O422" s="30">
        <f t="shared" si="91"/>
        <v>0</v>
      </c>
      <c r="P422" s="31">
        <f t="shared" si="92"/>
        <v>0</v>
      </c>
      <c r="Q422" s="31">
        <f t="shared" si="93"/>
        <v>0</v>
      </c>
      <c r="R422" s="31">
        <f t="shared" si="85"/>
        <v>0</v>
      </c>
      <c r="S422" s="24">
        <f t="shared" si="94"/>
        <v>0.5</v>
      </c>
      <c r="T422" s="30">
        <f>VLOOKUP(S422,LAI!$E$132:$F$282,2,FALSE)</f>
        <v>2.6069733117608935</v>
      </c>
      <c r="U422" s="32">
        <f t="shared" si="86"/>
        <v>0</v>
      </c>
      <c r="V422" s="35"/>
    </row>
    <row r="423" spans="1:22" x14ac:dyDescent="0.35">
      <c r="A423" s="23">
        <f t="shared" si="83"/>
        <v>420</v>
      </c>
      <c r="B423" s="30">
        <f>IF(A423&lt;=Calculator!$B$9,'Growth rate'!B422,0)</f>
        <v>0</v>
      </c>
      <c r="C423" s="30">
        <f t="shared" si="87"/>
        <v>0</v>
      </c>
      <c r="D423" s="31">
        <f t="shared" si="88"/>
        <v>0</v>
      </c>
      <c r="E423" s="31">
        <f t="shared" si="89"/>
        <v>0</v>
      </c>
      <c r="F423" s="31">
        <f t="shared" si="84"/>
        <v>0</v>
      </c>
      <c r="G423" s="24">
        <f t="shared" si="90"/>
        <v>0.5</v>
      </c>
      <c r="H423" s="30">
        <f>VLOOKUP(G423,LAI!$E$132:$F$282,2,FALSE)</f>
        <v>2.6069733117608935</v>
      </c>
      <c r="I423" s="32">
        <f t="shared" si="95"/>
        <v>0</v>
      </c>
      <c r="J423" s="40">
        <f t="shared" si="96"/>
        <v>1</v>
      </c>
      <c r="K423" s="41"/>
      <c r="L423" s="40"/>
      <c r="M423" s="23">
        <v>420</v>
      </c>
      <c r="N423" s="30">
        <f>IF(M423&lt;=Calculator!$F$9,'Growth rate'!J422,0)</f>
        <v>0</v>
      </c>
      <c r="O423" s="30">
        <f t="shared" si="91"/>
        <v>0</v>
      </c>
      <c r="P423" s="31">
        <f t="shared" si="92"/>
        <v>0</v>
      </c>
      <c r="Q423" s="31">
        <f t="shared" si="93"/>
        <v>0</v>
      </c>
      <c r="R423" s="31">
        <f t="shared" si="85"/>
        <v>0</v>
      </c>
      <c r="S423" s="24">
        <f t="shared" si="94"/>
        <v>0.5</v>
      </c>
      <c r="T423" s="30">
        <f>VLOOKUP(S423,LAI!$E$132:$F$282,2,FALSE)</f>
        <v>2.6069733117608935</v>
      </c>
      <c r="U423" s="32">
        <f t="shared" si="86"/>
        <v>0</v>
      </c>
      <c r="V423" s="35"/>
    </row>
    <row r="424" spans="1:22" x14ac:dyDescent="0.35">
      <c r="A424" s="23">
        <f t="shared" ref="A424:A487" si="97">A423+1</f>
        <v>421</v>
      </c>
      <c r="B424" s="30">
        <f>IF(A424&lt;=Calculator!$B$9,'Growth rate'!B423,0)</f>
        <v>0</v>
      </c>
      <c r="C424" s="30">
        <f t="shared" si="87"/>
        <v>0</v>
      </c>
      <c r="D424" s="31">
        <f t="shared" si="88"/>
        <v>0</v>
      </c>
      <c r="E424" s="31">
        <f t="shared" si="89"/>
        <v>0</v>
      </c>
      <c r="F424" s="31">
        <f t="shared" si="84"/>
        <v>0</v>
      </c>
      <c r="G424" s="24">
        <f t="shared" si="90"/>
        <v>0.5</v>
      </c>
      <c r="H424" s="30">
        <f>VLOOKUP(G424,LAI!$E$132:$F$282,2,FALSE)</f>
        <v>2.6069733117608935</v>
      </c>
      <c r="I424" s="32">
        <f t="shared" si="95"/>
        <v>0</v>
      </c>
      <c r="J424" s="40">
        <f t="shared" si="96"/>
        <v>1</v>
      </c>
      <c r="K424" s="41"/>
      <c r="L424" s="40"/>
      <c r="M424" s="23">
        <v>421</v>
      </c>
      <c r="N424" s="30">
        <f>IF(M424&lt;=Calculator!$F$9,'Growth rate'!J423,0)</f>
        <v>0</v>
      </c>
      <c r="O424" s="30">
        <f t="shared" si="91"/>
        <v>0</v>
      </c>
      <c r="P424" s="31">
        <f t="shared" si="92"/>
        <v>0</v>
      </c>
      <c r="Q424" s="31">
        <f t="shared" si="93"/>
        <v>0</v>
      </c>
      <c r="R424" s="31">
        <f t="shared" si="85"/>
        <v>0</v>
      </c>
      <c r="S424" s="24">
        <f t="shared" si="94"/>
        <v>0.5</v>
      </c>
      <c r="T424" s="30">
        <f>VLOOKUP(S424,LAI!$E$132:$F$282,2,FALSE)</f>
        <v>2.6069733117608935</v>
      </c>
      <c r="U424" s="32">
        <f t="shared" si="86"/>
        <v>0</v>
      </c>
      <c r="V424" s="35"/>
    </row>
    <row r="425" spans="1:22" x14ac:dyDescent="0.35">
      <c r="A425" s="23">
        <f t="shared" si="97"/>
        <v>422</v>
      </c>
      <c r="B425" s="30">
        <f>IF(A425&lt;=Calculator!$B$9,'Growth rate'!B424,0)</f>
        <v>0</v>
      </c>
      <c r="C425" s="30">
        <f t="shared" si="87"/>
        <v>0</v>
      </c>
      <c r="D425" s="31">
        <f t="shared" si="88"/>
        <v>0</v>
      </c>
      <c r="E425" s="31">
        <f t="shared" si="89"/>
        <v>0</v>
      </c>
      <c r="F425" s="31">
        <f t="shared" si="84"/>
        <v>0</v>
      </c>
      <c r="G425" s="24">
        <f t="shared" si="90"/>
        <v>0.5</v>
      </c>
      <c r="H425" s="30">
        <f>VLOOKUP(G425,LAI!$E$132:$F$282,2,FALSE)</f>
        <v>2.6069733117608935</v>
      </c>
      <c r="I425" s="32">
        <f t="shared" si="95"/>
        <v>0</v>
      </c>
      <c r="J425" s="40">
        <f t="shared" si="96"/>
        <v>1</v>
      </c>
      <c r="K425" s="41"/>
      <c r="L425" s="40"/>
      <c r="M425" s="23">
        <v>422</v>
      </c>
      <c r="N425" s="30">
        <f>IF(M425&lt;=Calculator!$F$9,'Growth rate'!J424,0)</f>
        <v>0</v>
      </c>
      <c r="O425" s="30">
        <f t="shared" si="91"/>
        <v>0</v>
      </c>
      <c r="P425" s="31">
        <f t="shared" si="92"/>
        <v>0</v>
      </c>
      <c r="Q425" s="31">
        <f t="shared" si="93"/>
        <v>0</v>
      </c>
      <c r="R425" s="31">
        <f t="shared" si="85"/>
        <v>0</v>
      </c>
      <c r="S425" s="24">
        <f t="shared" si="94"/>
        <v>0.5</v>
      </c>
      <c r="T425" s="30">
        <f>VLOOKUP(S425,LAI!$E$132:$F$282,2,FALSE)</f>
        <v>2.6069733117608935</v>
      </c>
      <c r="U425" s="32">
        <f t="shared" si="86"/>
        <v>0</v>
      </c>
      <c r="V425" s="35"/>
    </row>
    <row r="426" spans="1:22" x14ac:dyDescent="0.35">
      <c r="A426" s="23">
        <f t="shared" si="97"/>
        <v>423</v>
      </c>
      <c r="B426" s="30">
        <f>IF(A426&lt;=Calculator!$B$9,'Growth rate'!B425,0)</f>
        <v>0</v>
      </c>
      <c r="C426" s="30">
        <f t="shared" si="87"/>
        <v>0</v>
      </c>
      <c r="D426" s="31">
        <f t="shared" si="88"/>
        <v>0</v>
      </c>
      <c r="E426" s="31">
        <f t="shared" si="89"/>
        <v>0</v>
      </c>
      <c r="F426" s="31">
        <f t="shared" si="84"/>
        <v>0</v>
      </c>
      <c r="G426" s="24">
        <f t="shared" si="90"/>
        <v>0.5</v>
      </c>
      <c r="H426" s="30">
        <f>VLOOKUP(G426,LAI!$E$132:$F$282,2,FALSE)</f>
        <v>2.6069733117608935</v>
      </c>
      <c r="I426" s="32">
        <f t="shared" si="95"/>
        <v>0</v>
      </c>
      <c r="J426" s="40">
        <f t="shared" si="96"/>
        <v>1</v>
      </c>
      <c r="K426" s="41"/>
      <c r="L426" s="40"/>
      <c r="M426" s="23">
        <v>423</v>
      </c>
      <c r="N426" s="30">
        <f>IF(M426&lt;=Calculator!$F$9,'Growth rate'!J425,0)</f>
        <v>0</v>
      </c>
      <c r="O426" s="30">
        <f t="shared" si="91"/>
        <v>0</v>
      </c>
      <c r="P426" s="31">
        <f t="shared" si="92"/>
        <v>0</v>
      </c>
      <c r="Q426" s="31">
        <f t="shared" si="93"/>
        <v>0</v>
      </c>
      <c r="R426" s="31">
        <f t="shared" si="85"/>
        <v>0</v>
      </c>
      <c r="S426" s="24">
        <f t="shared" si="94"/>
        <v>0.5</v>
      </c>
      <c r="T426" s="30">
        <f>VLOOKUP(S426,LAI!$E$132:$F$282,2,FALSE)</f>
        <v>2.6069733117608935</v>
      </c>
      <c r="U426" s="32">
        <f t="shared" si="86"/>
        <v>0</v>
      </c>
      <c r="V426" s="35"/>
    </row>
    <row r="427" spans="1:22" x14ac:dyDescent="0.35">
      <c r="A427" s="23">
        <f t="shared" si="97"/>
        <v>424</v>
      </c>
      <c r="B427" s="30">
        <f>IF(A427&lt;=Calculator!$B$9,'Growth rate'!B426,0)</f>
        <v>0</v>
      </c>
      <c r="C427" s="30">
        <f t="shared" si="87"/>
        <v>0</v>
      </c>
      <c r="D427" s="31">
        <f t="shared" si="88"/>
        <v>0</v>
      </c>
      <c r="E427" s="31">
        <f t="shared" si="89"/>
        <v>0</v>
      </c>
      <c r="F427" s="31">
        <f t="shared" si="84"/>
        <v>0</v>
      </c>
      <c r="G427" s="24">
        <f t="shared" si="90"/>
        <v>0.5</v>
      </c>
      <c r="H427" s="30">
        <f>VLOOKUP(G427,LAI!$E$132:$F$282,2,FALSE)</f>
        <v>2.6069733117608935</v>
      </c>
      <c r="I427" s="32">
        <f t="shared" si="95"/>
        <v>0</v>
      </c>
      <c r="J427" s="40">
        <f t="shared" si="96"/>
        <v>1</v>
      </c>
      <c r="K427" s="41"/>
      <c r="L427" s="40"/>
      <c r="M427" s="23">
        <v>424</v>
      </c>
      <c r="N427" s="30">
        <f>IF(M427&lt;=Calculator!$F$9,'Growth rate'!J426,0)</f>
        <v>0</v>
      </c>
      <c r="O427" s="30">
        <f t="shared" si="91"/>
        <v>0</v>
      </c>
      <c r="P427" s="31">
        <f t="shared" si="92"/>
        <v>0</v>
      </c>
      <c r="Q427" s="31">
        <f t="shared" si="93"/>
        <v>0</v>
      </c>
      <c r="R427" s="31">
        <f t="shared" si="85"/>
        <v>0</v>
      </c>
      <c r="S427" s="24">
        <f t="shared" si="94"/>
        <v>0.5</v>
      </c>
      <c r="T427" s="30">
        <f>VLOOKUP(S427,LAI!$E$132:$F$282,2,FALSE)</f>
        <v>2.6069733117608935</v>
      </c>
      <c r="U427" s="32">
        <f t="shared" si="86"/>
        <v>0</v>
      </c>
      <c r="V427" s="35"/>
    </row>
    <row r="428" spans="1:22" x14ac:dyDescent="0.35">
      <c r="A428" s="23">
        <f t="shared" si="97"/>
        <v>425</v>
      </c>
      <c r="B428" s="30">
        <f>IF(A428&lt;=Calculator!$B$9,'Growth rate'!B427,0)</f>
        <v>0</v>
      </c>
      <c r="C428" s="30">
        <f t="shared" si="87"/>
        <v>0</v>
      </c>
      <c r="D428" s="31">
        <f t="shared" si="88"/>
        <v>0</v>
      </c>
      <c r="E428" s="31">
        <f t="shared" si="89"/>
        <v>0</v>
      </c>
      <c r="F428" s="31">
        <f t="shared" si="84"/>
        <v>0</v>
      </c>
      <c r="G428" s="24">
        <f t="shared" si="90"/>
        <v>0.5</v>
      </c>
      <c r="H428" s="30">
        <f>VLOOKUP(G428,LAI!$E$132:$F$282,2,FALSE)</f>
        <v>2.6069733117608935</v>
      </c>
      <c r="I428" s="32">
        <f t="shared" si="95"/>
        <v>0</v>
      </c>
      <c r="J428" s="40">
        <f t="shared" si="96"/>
        <v>1</v>
      </c>
      <c r="K428" s="41"/>
      <c r="L428" s="40"/>
      <c r="M428" s="23">
        <v>425</v>
      </c>
      <c r="N428" s="30">
        <f>IF(M428&lt;=Calculator!$F$9,'Growth rate'!J427,0)</f>
        <v>0</v>
      </c>
      <c r="O428" s="30">
        <f t="shared" si="91"/>
        <v>0</v>
      </c>
      <c r="P428" s="31">
        <f t="shared" si="92"/>
        <v>0</v>
      </c>
      <c r="Q428" s="31">
        <f t="shared" si="93"/>
        <v>0</v>
      </c>
      <c r="R428" s="31">
        <f t="shared" si="85"/>
        <v>0</v>
      </c>
      <c r="S428" s="24">
        <f t="shared" si="94"/>
        <v>0.5</v>
      </c>
      <c r="T428" s="30">
        <f>VLOOKUP(S428,LAI!$E$132:$F$282,2,FALSE)</f>
        <v>2.6069733117608935</v>
      </c>
      <c r="U428" s="32">
        <f t="shared" si="86"/>
        <v>0</v>
      </c>
      <c r="V428" s="35"/>
    </row>
    <row r="429" spans="1:22" x14ac:dyDescent="0.35">
      <c r="A429" s="23">
        <f t="shared" si="97"/>
        <v>426</v>
      </c>
      <c r="B429" s="30">
        <f>IF(A429&lt;=Calculator!$B$9,'Growth rate'!B428,0)</f>
        <v>0</v>
      </c>
      <c r="C429" s="30">
        <f t="shared" si="87"/>
        <v>0</v>
      </c>
      <c r="D429" s="31">
        <f t="shared" si="88"/>
        <v>0</v>
      </c>
      <c r="E429" s="31">
        <f t="shared" si="89"/>
        <v>0</v>
      </c>
      <c r="F429" s="31">
        <f t="shared" si="84"/>
        <v>0</v>
      </c>
      <c r="G429" s="24">
        <f t="shared" si="90"/>
        <v>0.5</v>
      </c>
      <c r="H429" s="30">
        <f>VLOOKUP(G429,LAI!$E$132:$F$282,2,FALSE)</f>
        <v>2.6069733117608935</v>
      </c>
      <c r="I429" s="32">
        <f t="shared" si="95"/>
        <v>0</v>
      </c>
      <c r="J429" s="40">
        <f t="shared" si="96"/>
        <v>1</v>
      </c>
      <c r="K429" s="41"/>
      <c r="L429" s="40"/>
      <c r="M429" s="23">
        <v>426</v>
      </c>
      <c r="N429" s="30">
        <f>IF(M429&lt;=Calculator!$F$9,'Growth rate'!J428,0)</f>
        <v>0</v>
      </c>
      <c r="O429" s="30">
        <f t="shared" si="91"/>
        <v>0</v>
      </c>
      <c r="P429" s="31">
        <f t="shared" si="92"/>
        <v>0</v>
      </c>
      <c r="Q429" s="31">
        <f t="shared" si="93"/>
        <v>0</v>
      </c>
      <c r="R429" s="31">
        <f t="shared" si="85"/>
        <v>0</v>
      </c>
      <c r="S429" s="24">
        <f t="shared" si="94"/>
        <v>0.5</v>
      </c>
      <c r="T429" s="30">
        <f>VLOOKUP(S429,LAI!$E$132:$F$282,2,FALSE)</f>
        <v>2.6069733117608935</v>
      </c>
      <c r="U429" s="32">
        <f t="shared" si="86"/>
        <v>0</v>
      </c>
      <c r="V429" s="35"/>
    </row>
    <row r="430" spans="1:22" x14ac:dyDescent="0.35">
      <c r="A430" s="23">
        <f t="shared" si="97"/>
        <v>427</v>
      </c>
      <c r="B430" s="30">
        <f>IF(A430&lt;=Calculator!$B$9,'Growth rate'!B429,0)</f>
        <v>0</v>
      </c>
      <c r="C430" s="30">
        <f t="shared" si="87"/>
        <v>0</v>
      </c>
      <c r="D430" s="31">
        <f t="shared" si="88"/>
        <v>0</v>
      </c>
      <c r="E430" s="31">
        <f t="shared" si="89"/>
        <v>0</v>
      </c>
      <c r="F430" s="31">
        <f t="shared" si="84"/>
        <v>0</v>
      </c>
      <c r="G430" s="24">
        <f t="shared" si="90"/>
        <v>0.5</v>
      </c>
      <c r="H430" s="30">
        <f>VLOOKUP(G430,LAI!$E$132:$F$282,2,FALSE)</f>
        <v>2.6069733117608935</v>
      </c>
      <c r="I430" s="32">
        <f t="shared" si="95"/>
        <v>0</v>
      </c>
      <c r="J430" s="40">
        <f t="shared" si="96"/>
        <v>1</v>
      </c>
      <c r="K430" s="41"/>
      <c r="L430" s="40"/>
      <c r="M430" s="23">
        <v>427</v>
      </c>
      <c r="N430" s="30">
        <f>IF(M430&lt;=Calculator!$F$9,'Growth rate'!J429,0)</f>
        <v>0</v>
      </c>
      <c r="O430" s="30">
        <f t="shared" si="91"/>
        <v>0</v>
      </c>
      <c r="P430" s="31">
        <f t="shared" si="92"/>
        <v>0</v>
      </c>
      <c r="Q430" s="31">
        <f t="shared" si="93"/>
        <v>0</v>
      </c>
      <c r="R430" s="31">
        <f t="shared" si="85"/>
        <v>0</v>
      </c>
      <c r="S430" s="24">
        <f t="shared" si="94"/>
        <v>0.5</v>
      </c>
      <c r="T430" s="30">
        <f>VLOOKUP(S430,LAI!$E$132:$F$282,2,FALSE)</f>
        <v>2.6069733117608935</v>
      </c>
      <c r="U430" s="32">
        <f t="shared" si="86"/>
        <v>0</v>
      </c>
      <c r="V430" s="35"/>
    </row>
    <row r="431" spans="1:22" x14ac:dyDescent="0.35">
      <c r="A431" s="23">
        <f t="shared" si="97"/>
        <v>428</v>
      </c>
      <c r="B431" s="30">
        <f>IF(A431&lt;=Calculator!$B$9,'Growth rate'!B430,0)</f>
        <v>0</v>
      </c>
      <c r="C431" s="30">
        <f t="shared" si="87"/>
        <v>0</v>
      </c>
      <c r="D431" s="31">
        <f t="shared" si="88"/>
        <v>0</v>
      </c>
      <c r="E431" s="31">
        <f t="shared" si="89"/>
        <v>0</v>
      </c>
      <c r="F431" s="31">
        <f t="shared" si="84"/>
        <v>0</v>
      </c>
      <c r="G431" s="24">
        <f t="shared" si="90"/>
        <v>0.5</v>
      </c>
      <c r="H431" s="30">
        <f>VLOOKUP(G431,LAI!$E$132:$F$282,2,FALSE)</f>
        <v>2.6069733117608935</v>
      </c>
      <c r="I431" s="32">
        <f t="shared" si="95"/>
        <v>0</v>
      </c>
      <c r="J431" s="40">
        <f t="shared" si="96"/>
        <v>1</v>
      </c>
      <c r="K431" s="41"/>
      <c r="L431" s="40"/>
      <c r="M431" s="23">
        <v>428</v>
      </c>
      <c r="N431" s="30">
        <f>IF(M431&lt;=Calculator!$F$9,'Growth rate'!J430,0)</f>
        <v>0</v>
      </c>
      <c r="O431" s="30">
        <f t="shared" si="91"/>
        <v>0</v>
      </c>
      <c r="P431" s="31">
        <f t="shared" si="92"/>
        <v>0</v>
      </c>
      <c r="Q431" s="31">
        <f t="shared" si="93"/>
        <v>0</v>
      </c>
      <c r="R431" s="31">
        <f t="shared" si="85"/>
        <v>0</v>
      </c>
      <c r="S431" s="24">
        <f t="shared" si="94"/>
        <v>0.5</v>
      </c>
      <c r="T431" s="30">
        <f>VLOOKUP(S431,LAI!$E$132:$F$282,2,FALSE)</f>
        <v>2.6069733117608935</v>
      </c>
      <c r="U431" s="32">
        <f t="shared" si="86"/>
        <v>0</v>
      </c>
      <c r="V431" s="35"/>
    </row>
    <row r="432" spans="1:22" x14ac:dyDescent="0.35">
      <c r="A432" s="23">
        <f t="shared" si="97"/>
        <v>429</v>
      </c>
      <c r="B432" s="30">
        <f>IF(A432&lt;=Calculator!$B$9,'Growth rate'!B431,0)</f>
        <v>0</v>
      </c>
      <c r="C432" s="30">
        <f t="shared" si="87"/>
        <v>0</v>
      </c>
      <c r="D432" s="31">
        <f t="shared" si="88"/>
        <v>0</v>
      </c>
      <c r="E432" s="31">
        <f t="shared" si="89"/>
        <v>0</v>
      </c>
      <c r="F432" s="31">
        <f t="shared" si="84"/>
        <v>0</v>
      </c>
      <c r="G432" s="24">
        <f t="shared" si="90"/>
        <v>0.5</v>
      </c>
      <c r="H432" s="30">
        <f>VLOOKUP(G432,LAI!$E$132:$F$282,2,FALSE)</f>
        <v>2.6069733117608935</v>
      </c>
      <c r="I432" s="32">
        <f t="shared" si="95"/>
        <v>0</v>
      </c>
      <c r="J432" s="40">
        <f t="shared" si="96"/>
        <v>1</v>
      </c>
      <c r="K432" s="41"/>
      <c r="L432" s="40"/>
      <c r="M432" s="23">
        <v>429</v>
      </c>
      <c r="N432" s="30">
        <f>IF(M432&lt;=Calculator!$F$9,'Growth rate'!J431,0)</f>
        <v>0</v>
      </c>
      <c r="O432" s="30">
        <f t="shared" si="91"/>
        <v>0</v>
      </c>
      <c r="P432" s="31">
        <f t="shared" si="92"/>
        <v>0</v>
      </c>
      <c r="Q432" s="31">
        <f t="shared" si="93"/>
        <v>0</v>
      </c>
      <c r="R432" s="31">
        <f t="shared" si="85"/>
        <v>0</v>
      </c>
      <c r="S432" s="24">
        <f t="shared" si="94"/>
        <v>0.5</v>
      </c>
      <c r="T432" s="30">
        <f>VLOOKUP(S432,LAI!$E$132:$F$282,2,FALSE)</f>
        <v>2.6069733117608935</v>
      </c>
      <c r="U432" s="32">
        <f t="shared" si="86"/>
        <v>0</v>
      </c>
      <c r="V432" s="35"/>
    </row>
    <row r="433" spans="1:22" x14ac:dyDescent="0.35">
      <c r="A433" s="23">
        <f t="shared" si="97"/>
        <v>430</v>
      </c>
      <c r="B433" s="30">
        <f>IF(A433&lt;=Calculator!$B$9,'Growth rate'!B432,0)</f>
        <v>0</v>
      </c>
      <c r="C433" s="30">
        <f t="shared" si="87"/>
        <v>0</v>
      </c>
      <c r="D433" s="31">
        <f t="shared" si="88"/>
        <v>0</v>
      </c>
      <c r="E433" s="31">
        <f t="shared" si="89"/>
        <v>0</v>
      </c>
      <c r="F433" s="31">
        <f t="shared" si="84"/>
        <v>0</v>
      </c>
      <c r="G433" s="24">
        <f t="shared" si="90"/>
        <v>0.5</v>
      </c>
      <c r="H433" s="30">
        <f>VLOOKUP(G433,LAI!$E$132:$F$282,2,FALSE)</f>
        <v>2.6069733117608935</v>
      </c>
      <c r="I433" s="32">
        <f t="shared" si="95"/>
        <v>0</v>
      </c>
      <c r="J433" s="40">
        <f t="shared" si="96"/>
        <v>1</v>
      </c>
      <c r="K433" s="41"/>
      <c r="L433" s="40"/>
      <c r="M433" s="23">
        <v>430</v>
      </c>
      <c r="N433" s="30">
        <f>IF(M433&lt;=Calculator!$F$9,'Growth rate'!J432,0)</f>
        <v>0</v>
      </c>
      <c r="O433" s="30">
        <f t="shared" si="91"/>
        <v>0</v>
      </c>
      <c r="P433" s="31">
        <f t="shared" si="92"/>
        <v>0</v>
      </c>
      <c r="Q433" s="31">
        <f t="shared" si="93"/>
        <v>0</v>
      </c>
      <c r="R433" s="31">
        <f t="shared" si="85"/>
        <v>0</v>
      </c>
      <c r="S433" s="24">
        <f t="shared" si="94"/>
        <v>0.5</v>
      </c>
      <c r="T433" s="30">
        <f>VLOOKUP(S433,LAI!$E$132:$F$282,2,FALSE)</f>
        <v>2.6069733117608935</v>
      </c>
      <c r="U433" s="32">
        <f t="shared" si="86"/>
        <v>0</v>
      </c>
      <c r="V433" s="35"/>
    </row>
    <row r="434" spans="1:22" x14ac:dyDescent="0.35">
      <c r="A434" s="23">
        <f t="shared" si="97"/>
        <v>431</v>
      </c>
      <c r="B434" s="30">
        <f>IF(A434&lt;=Calculator!$B$9,'Growth rate'!B433,0)</f>
        <v>0</v>
      </c>
      <c r="C434" s="30">
        <f t="shared" si="87"/>
        <v>0</v>
      </c>
      <c r="D434" s="31">
        <f t="shared" si="88"/>
        <v>0</v>
      </c>
      <c r="E434" s="31">
        <f t="shared" si="89"/>
        <v>0</v>
      </c>
      <c r="F434" s="31">
        <f t="shared" si="84"/>
        <v>0</v>
      </c>
      <c r="G434" s="24">
        <f t="shared" si="90"/>
        <v>0.5</v>
      </c>
      <c r="H434" s="30">
        <f>VLOOKUP(G434,LAI!$E$132:$F$282,2,FALSE)</f>
        <v>2.6069733117608935</v>
      </c>
      <c r="I434" s="32">
        <f t="shared" si="95"/>
        <v>0</v>
      </c>
      <c r="J434" s="40">
        <f t="shared" si="96"/>
        <v>1</v>
      </c>
      <c r="K434" s="41"/>
      <c r="L434" s="40"/>
      <c r="M434" s="23">
        <v>431</v>
      </c>
      <c r="N434" s="30">
        <f>IF(M434&lt;=Calculator!$F$9,'Growth rate'!J433,0)</f>
        <v>0</v>
      </c>
      <c r="O434" s="30">
        <f t="shared" si="91"/>
        <v>0</v>
      </c>
      <c r="P434" s="31">
        <f t="shared" si="92"/>
        <v>0</v>
      </c>
      <c r="Q434" s="31">
        <f t="shared" si="93"/>
        <v>0</v>
      </c>
      <c r="R434" s="31">
        <f t="shared" si="85"/>
        <v>0</v>
      </c>
      <c r="S434" s="24">
        <f t="shared" si="94"/>
        <v>0.5</v>
      </c>
      <c r="T434" s="30">
        <f>VLOOKUP(S434,LAI!$E$132:$F$282,2,FALSE)</f>
        <v>2.6069733117608935</v>
      </c>
      <c r="U434" s="32">
        <f t="shared" si="86"/>
        <v>0</v>
      </c>
      <c r="V434" s="35"/>
    </row>
    <row r="435" spans="1:22" x14ac:dyDescent="0.35">
      <c r="A435" s="23">
        <f t="shared" si="97"/>
        <v>432</v>
      </c>
      <c r="B435" s="30">
        <f>IF(A435&lt;=Calculator!$B$9,'Growth rate'!B434,0)</f>
        <v>0</v>
      </c>
      <c r="C435" s="30">
        <f t="shared" si="87"/>
        <v>0</v>
      </c>
      <c r="D435" s="31">
        <f t="shared" si="88"/>
        <v>0</v>
      </c>
      <c r="E435" s="31">
        <f t="shared" si="89"/>
        <v>0</v>
      </c>
      <c r="F435" s="31">
        <f t="shared" si="84"/>
        <v>0</v>
      </c>
      <c r="G435" s="24">
        <f t="shared" si="90"/>
        <v>0.5</v>
      </c>
      <c r="H435" s="30">
        <f>VLOOKUP(G435,LAI!$E$132:$F$282,2,FALSE)</f>
        <v>2.6069733117608935</v>
      </c>
      <c r="I435" s="32">
        <f t="shared" si="95"/>
        <v>0</v>
      </c>
      <c r="J435" s="40">
        <f t="shared" si="96"/>
        <v>1</v>
      </c>
      <c r="K435" s="41"/>
      <c r="L435" s="40"/>
      <c r="M435" s="23">
        <v>432</v>
      </c>
      <c r="N435" s="30">
        <f>IF(M435&lt;=Calculator!$F$9,'Growth rate'!J434,0)</f>
        <v>0</v>
      </c>
      <c r="O435" s="30">
        <f t="shared" si="91"/>
        <v>0</v>
      </c>
      <c r="P435" s="31">
        <f t="shared" si="92"/>
        <v>0</v>
      </c>
      <c r="Q435" s="31">
        <f t="shared" si="93"/>
        <v>0</v>
      </c>
      <c r="R435" s="31">
        <f t="shared" si="85"/>
        <v>0</v>
      </c>
      <c r="S435" s="24">
        <f t="shared" si="94"/>
        <v>0.5</v>
      </c>
      <c r="T435" s="30">
        <f>VLOOKUP(S435,LAI!$E$132:$F$282,2,FALSE)</f>
        <v>2.6069733117608935</v>
      </c>
      <c r="U435" s="32">
        <f t="shared" si="86"/>
        <v>0</v>
      </c>
      <c r="V435" s="35"/>
    </row>
    <row r="436" spans="1:22" x14ac:dyDescent="0.35">
      <c r="A436" s="23">
        <f t="shared" si="97"/>
        <v>433</v>
      </c>
      <c r="B436" s="30">
        <f>IF(A436&lt;=Calculator!$B$9,'Growth rate'!B435,0)</f>
        <v>0</v>
      </c>
      <c r="C436" s="30">
        <f t="shared" si="87"/>
        <v>0</v>
      </c>
      <c r="D436" s="31">
        <f t="shared" si="88"/>
        <v>0</v>
      </c>
      <c r="E436" s="31">
        <f t="shared" si="89"/>
        <v>0</v>
      </c>
      <c r="F436" s="31">
        <f t="shared" si="84"/>
        <v>0</v>
      </c>
      <c r="G436" s="24">
        <f t="shared" si="90"/>
        <v>0.5</v>
      </c>
      <c r="H436" s="30">
        <f>VLOOKUP(G436,LAI!$E$132:$F$282,2,FALSE)</f>
        <v>2.6069733117608935</v>
      </c>
      <c r="I436" s="32">
        <f t="shared" si="95"/>
        <v>0</v>
      </c>
      <c r="J436" s="40">
        <f t="shared" si="96"/>
        <v>1</v>
      </c>
      <c r="K436" s="41"/>
      <c r="L436" s="40"/>
      <c r="M436" s="23">
        <v>433</v>
      </c>
      <c r="N436" s="30">
        <f>IF(M436&lt;=Calculator!$F$9,'Growth rate'!J435,0)</f>
        <v>0</v>
      </c>
      <c r="O436" s="30">
        <f t="shared" si="91"/>
        <v>0</v>
      </c>
      <c r="P436" s="31">
        <f t="shared" si="92"/>
        <v>0</v>
      </c>
      <c r="Q436" s="31">
        <f t="shared" si="93"/>
        <v>0</v>
      </c>
      <c r="R436" s="31">
        <f t="shared" si="85"/>
        <v>0</v>
      </c>
      <c r="S436" s="24">
        <f t="shared" si="94"/>
        <v>0.5</v>
      </c>
      <c r="T436" s="30">
        <f>VLOOKUP(S436,LAI!$E$132:$F$282,2,FALSE)</f>
        <v>2.6069733117608935</v>
      </c>
      <c r="U436" s="32">
        <f t="shared" si="86"/>
        <v>0</v>
      </c>
      <c r="V436" s="35"/>
    </row>
    <row r="437" spans="1:22" x14ac:dyDescent="0.35">
      <c r="A437" s="23">
        <f t="shared" si="97"/>
        <v>434</v>
      </c>
      <c r="B437" s="30">
        <f>IF(A437&lt;=Calculator!$B$9,'Growth rate'!B436,0)</f>
        <v>0</v>
      </c>
      <c r="C437" s="30">
        <f t="shared" si="87"/>
        <v>0</v>
      </c>
      <c r="D437" s="31">
        <f t="shared" si="88"/>
        <v>0</v>
      </c>
      <c r="E437" s="31">
        <f t="shared" si="89"/>
        <v>0</v>
      </c>
      <c r="F437" s="31">
        <f t="shared" si="84"/>
        <v>0</v>
      </c>
      <c r="G437" s="24">
        <f t="shared" si="90"/>
        <v>0.5</v>
      </c>
      <c r="H437" s="30">
        <f>VLOOKUP(G437,LAI!$E$132:$F$282,2,FALSE)</f>
        <v>2.6069733117608935</v>
      </c>
      <c r="I437" s="32">
        <f t="shared" si="95"/>
        <v>0</v>
      </c>
      <c r="J437" s="40">
        <f t="shared" si="96"/>
        <v>1</v>
      </c>
      <c r="K437" s="41"/>
      <c r="L437" s="40"/>
      <c r="M437" s="23">
        <v>434</v>
      </c>
      <c r="N437" s="30">
        <f>IF(M437&lt;=Calculator!$F$9,'Growth rate'!J436,0)</f>
        <v>0</v>
      </c>
      <c r="O437" s="30">
        <f t="shared" si="91"/>
        <v>0</v>
      </c>
      <c r="P437" s="31">
        <f t="shared" si="92"/>
        <v>0</v>
      </c>
      <c r="Q437" s="31">
        <f t="shared" si="93"/>
        <v>0</v>
      </c>
      <c r="R437" s="31">
        <f t="shared" si="85"/>
        <v>0</v>
      </c>
      <c r="S437" s="24">
        <f t="shared" si="94"/>
        <v>0.5</v>
      </c>
      <c r="T437" s="30">
        <f>VLOOKUP(S437,LAI!$E$132:$F$282,2,FALSE)</f>
        <v>2.6069733117608935</v>
      </c>
      <c r="U437" s="32">
        <f t="shared" si="86"/>
        <v>0</v>
      </c>
      <c r="V437" s="35"/>
    </row>
    <row r="438" spans="1:22" x14ac:dyDescent="0.35">
      <c r="A438" s="23">
        <f t="shared" si="97"/>
        <v>435</v>
      </c>
      <c r="B438" s="30">
        <f>IF(A438&lt;=Calculator!$B$9,'Growth rate'!B437,0)</f>
        <v>0</v>
      </c>
      <c r="C438" s="30">
        <f t="shared" si="87"/>
        <v>0</v>
      </c>
      <c r="D438" s="31">
        <f t="shared" si="88"/>
        <v>0</v>
      </c>
      <c r="E438" s="31">
        <f t="shared" si="89"/>
        <v>0</v>
      </c>
      <c r="F438" s="31">
        <f t="shared" si="84"/>
        <v>0</v>
      </c>
      <c r="G438" s="24">
        <f t="shared" si="90"/>
        <v>0.5</v>
      </c>
      <c r="H438" s="30">
        <f>VLOOKUP(G438,LAI!$E$132:$F$282,2,FALSE)</f>
        <v>2.6069733117608935</v>
      </c>
      <c r="I438" s="32">
        <f t="shared" si="95"/>
        <v>0</v>
      </c>
      <c r="J438" s="40">
        <f t="shared" si="96"/>
        <v>1</v>
      </c>
      <c r="K438" s="41"/>
      <c r="L438" s="40"/>
      <c r="M438" s="23">
        <v>435</v>
      </c>
      <c r="N438" s="30">
        <f>IF(M438&lt;=Calculator!$F$9,'Growth rate'!J437,0)</f>
        <v>0</v>
      </c>
      <c r="O438" s="30">
        <f t="shared" si="91"/>
        <v>0</v>
      </c>
      <c r="P438" s="31">
        <f t="shared" si="92"/>
        <v>0</v>
      </c>
      <c r="Q438" s="31">
        <f t="shared" si="93"/>
        <v>0</v>
      </c>
      <c r="R438" s="31">
        <f t="shared" si="85"/>
        <v>0</v>
      </c>
      <c r="S438" s="24">
        <f t="shared" si="94"/>
        <v>0.5</v>
      </c>
      <c r="T438" s="30">
        <f>VLOOKUP(S438,LAI!$E$132:$F$282,2,FALSE)</f>
        <v>2.6069733117608935</v>
      </c>
      <c r="U438" s="32">
        <f t="shared" si="86"/>
        <v>0</v>
      </c>
      <c r="V438" s="35"/>
    </row>
    <row r="439" spans="1:22" x14ac:dyDescent="0.35">
      <c r="A439" s="23">
        <f t="shared" si="97"/>
        <v>436</v>
      </c>
      <c r="B439" s="30">
        <f>IF(A439&lt;=Calculator!$B$9,'Growth rate'!B438,0)</f>
        <v>0</v>
      </c>
      <c r="C439" s="30">
        <f t="shared" si="87"/>
        <v>0</v>
      </c>
      <c r="D439" s="31">
        <f t="shared" si="88"/>
        <v>0</v>
      </c>
      <c r="E439" s="31">
        <f t="shared" si="89"/>
        <v>0</v>
      </c>
      <c r="F439" s="31">
        <f t="shared" si="84"/>
        <v>0</v>
      </c>
      <c r="G439" s="24">
        <f t="shared" si="90"/>
        <v>0.5</v>
      </c>
      <c r="H439" s="30">
        <f>VLOOKUP(G439,LAI!$E$132:$F$282,2,FALSE)</f>
        <v>2.6069733117608935</v>
      </c>
      <c r="I439" s="32">
        <f t="shared" si="95"/>
        <v>0</v>
      </c>
      <c r="J439" s="40">
        <f t="shared" si="96"/>
        <v>1</v>
      </c>
      <c r="K439" s="41"/>
      <c r="L439" s="40"/>
      <c r="M439" s="23">
        <v>436</v>
      </c>
      <c r="N439" s="30">
        <f>IF(M439&lt;=Calculator!$F$9,'Growth rate'!J438,0)</f>
        <v>0</v>
      </c>
      <c r="O439" s="30">
        <f t="shared" si="91"/>
        <v>0</v>
      </c>
      <c r="P439" s="31">
        <f t="shared" si="92"/>
        <v>0</v>
      </c>
      <c r="Q439" s="31">
        <f t="shared" si="93"/>
        <v>0</v>
      </c>
      <c r="R439" s="31">
        <f t="shared" si="85"/>
        <v>0</v>
      </c>
      <c r="S439" s="24">
        <f t="shared" si="94"/>
        <v>0.5</v>
      </c>
      <c r="T439" s="30">
        <f>VLOOKUP(S439,LAI!$E$132:$F$282,2,FALSE)</f>
        <v>2.6069733117608935</v>
      </c>
      <c r="U439" s="32">
        <f t="shared" si="86"/>
        <v>0</v>
      </c>
      <c r="V439" s="35"/>
    </row>
    <row r="440" spans="1:22" x14ac:dyDescent="0.35">
      <c r="A440" s="23">
        <f t="shared" si="97"/>
        <v>437</v>
      </c>
      <c r="B440" s="30">
        <f>IF(A440&lt;=Calculator!$B$9,'Growth rate'!B439,0)</f>
        <v>0</v>
      </c>
      <c r="C440" s="30">
        <f t="shared" si="87"/>
        <v>0</v>
      </c>
      <c r="D440" s="31">
        <f t="shared" si="88"/>
        <v>0</v>
      </c>
      <c r="E440" s="31">
        <f t="shared" si="89"/>
        <v>0</v>
      </c>
      <c r="F440" s="31">
        <f t="shared" si="84"/>
        <v>0</v>
      </c>
      <c r="G440" s="24">
        <f t="shared" si="90"/>
        <v>0.5</v>
      </c>
      <c r="H440" s="30">
        <f>VLOOKUP(G440,LAI!$E$132:$F$282,2,FALSE)</f>
        <v>2.6069733117608935</v>
      </c>
      <c r="I440" s="32">
        <f t="shared" si="95"/>
        <v>0</v>
      </c>
      <c r="J440" s="40">
        <f t="shared" si="96"/>
        <v>1</v>
      </c>
      <c r="K440" s="41"/>
      <c r="L440" s="40"/>
      <c r="M440" s="23">
        <v>437</v>
      </c>
      <c r="N440" s="30">
        <f>IF(M440&lt;=Calculator!$F$9,'Growth rate'!J439,0)</f>
        <v>0</v>
      </c>
      <c r="O440" s="30">
        <f t="shared" si="91"/>
        <v>0</v>
      </c>
      <c r="P440" s="31">
        <f t="shared" si="92"/>
        <v>0</v>
      </c>
      <c r="Q440" s="31">
        <f t="shared" si="93"/>
        <v>0</v>
      </c>
      <c r="R440" s="31">
        <f t="shared" si="85"/>
        <v>0</v>
      </c>
      <c r="S440" s="24">
        <f t="shared" si="94"/>
        <v>0.5</v>
      </c>
      <c r="T440" s="30">
        <f>VLOOKUP(S440,LAI!$E$132:$F$282,2,FALSE)</f>
        <v>2.6069733117608935</v>
      </c>
      <c r="U440" s="32">
        <f t="shared" si="86"/>
        <v>0</v>
      </c>
      <c r="V440" s="35"/>
    </row>
    <row r="441" spans="1:22" x14ac:dyDescent="0.35">
      <c r="A441" s="23">
        <f t="shared" si="97"/>
        <v>438</v>
      </c>
      <c r="B441" s="30">
        <f>IF(A441&lt;=Calculator!$B$9,'Growth rate'!B440,0)</f>
        <v>0</v>
      </c>
      <c r="C441" s="30">
        <f t="shared" si="87"/>
        <v>0</v>
      </c>
      <c r="D441" s="31">
        <f t="shared" si="88"/>
        <v>0</v>
      </c>
      <c r="E441" s="31">
        <f t="shared" si="89"/>
        <v>0</v>
      </c>
      <c r="F441" s="31">
        <f t="shared" si="84"/>
        <v>0</v>
      </c>
      <c r="G441" s="24">
        <f t="shared" si="90"/>
        <v>0.5</v>
      </c>
      <c r="H441" s="30">
        <f>VLOOKUP(G441,LAI!$E$132:$F$282,2,FALSE)</f>
        <v>2.6069733117608935</v>
      </c>
      <c r="I441" s="32">
        <f t="shared" si="95"/>
        <v>0</v>
      </c>
      <c r="J441" s="40">
        <f t="shared" si="96"/>
        <v>1</v>
      </c>
      <c r="K441" s="41"/>
      <c r="L441" s="40"/>
      <c r="M441" s="23">
        <v>438</v>
      </c>
      <c r="N441" s="30">
        <f>IF(M441&lt;=Calculator!$F$9,'Growth rate'!J440,0)</f>
        <v>0</v>
      </c>
      <c r="O441" s="30">
        <f t="shared" si="91"/>
        <v>0</v>
      </c>
      <c r="P441" s="31">
        <f t="shared" si="92"/>
        <v>0</v>
      </c>
      <c r="Q441" s="31">
        <f t="shared" si="93"/>
        <v>0</v>
      </c>
      <c r="R441" s="31">
        <f t="shared" si="85"/>
        <v>0</v>
      </c>
      <c r="S441" s="24">
        <f t="shared" si="94"/>
        <v>0.5</v>
      </c>
      <c r="T441" s="30">
        <f>VLOOKUP(S441,LAI!$E$132:$F$282,2,FALSE)</f>
        <v>2.6069733117608935</v>
      </c>
      <c r="U441" s="32">
        <f t="shared" si="86"/>
        <v>0</v>
      </c>
      <c r="V441" s="35"/>
    </row>
    <row r="442" spans="1:22" x14ac:dyDescent="0.35">
      <c r="A442" s="23">
        <f t="shared" si="97"/>
        <v>439</v>
      </c>
      <c r="B442" s="30">
        <f>IF(A442&lt;=Calculator!$B$9,'Growth rate'!B441,0)</f>
        <v>0</v>
      </c>
      <c r="C442" s="30">
        <f t="shared" si="87"/>
        <v>0</v>
      </c>
      <c r="D442" s="31">
        <f t="shared" si="88"/>
        <v>0</v>
      </c>
      <c r="E442" s="31">
        <f t="shared" si="89"/>
        <v>0</v>
      </c>
      <c r="F442" s="31">
        <f t="shared" si="84"/>
        <v>0</v>
      </c>
      <c r="G442" s="24">
        <f t="shared" si="90"/>
        <v>0.5</v>
      </c>
      <c r="H442" s="30">
        <f>VLOOKUP(G442,LAI!$E$132:$F$282,2,FALSE)</f>
        <v>2.6069733117608935</v>
      </c>
      <c r="I442" s="32">
        <f t="shared" si="95"/>
        <v>0</v>
      </c>
      <c r="J442" s="40">
        <f t="shared" si="96"/>
        <v>1</v>
      </c>
      <c r="K442" s="41"/>
      <c r="L442" s="40"/>
      <c r="M442" s="23">
        <v>439</v>
      </c>
      <c r="N442" s="30">
        <f>IF(M442&lt;=Calculator!$F$9,'Growth rate'!J441,0)</f>
        <v>0</v>
      </c>
      <c r="O442" s="30">
        <f t="shared" si="91"/>
        <v>0</v>
      </c>
      <c r="P442" s="31">
        <f t="shared" si="92"/>
        <v>0</v>
      </c>
      <c r="Q442" s="31">
        <f t="shared" si="93"/>
        <v>0</v>
      </c>
      <c r="R442" s="31">
        <f t="shared" si="85"/>
        <v>0</v>
      </c>
      <c r="S442" s="24">
        <f t="shared" si="94"/>
        <v>0.5</v>
      </c>
      <c r="T442" s="30">
        <f>VLOOKUP(S442,LAI!$E$132:$F$282,2,FALSE)</f>
        <v>2.6069733117608935</v>
      </c>
      <c r="U442" s="32">
        <f t="shared" si="86"/>
        <v>0</v>
      </c>
      <c r="V442" s="35"/>
    </row>
    <row r="443" spans="1:22" x14ac:dyDescent="0.35">
      <c r="A443" s="23">
        <f t="shared" si="97"/>
        <v>440</v>
      </c>
      <c r="B443" s="30">
        <f>IF(A443&lt;=Calculator!$B$9,'Growth rate'!B442,0)</f>
        <v>0</v>
      </c>
      <c r="C443" s="30">
        <f t="shared" si="87"/>
        <v>0</v>
      </c>
      <c r="D443" s="31">
        <f t="shared" si="88"/>
        <v>0</v>
      </c>
      <c r="E443" s="31">
        <f t="shared" si="89"/>
        <v>0</v>
      </c>
      <c r="F443" s="31">
        <f t="shared" si="84"/>
        <v>0</v>
      </c>
      <c r="G443" s="24">
        <f t="shared" si="90"/>
        <v>0.5</v>
      </c>
      <c r="H443" s="30">
        <f>VLOOKUP(G443,LAI!$E$132:$F$282,2,FALSE)</f>
        <v>2.6069733117608935</v>
      </c>
      <c r="I443" s="32">
        <f t="shared" si="95"/>
        <v>0</v>
      </c>
      <c r="J443" s="40">
        <f t="shared" si="96"/>
        <v>1</v>
      </c>
      <c r="K443" s="41"/>
      <c r="L443" s="40"/>
      <c r="M443" s="23">
        <v>440</v>
      </c>
      <c r="N443" s="30">
        <f>IF(M443&lt;=Calculator!$F$9,'Growth rate'!J442,0)</f>
        <v>0</v>
      </c>
      <c r="O443" s="30">
        <f t="shared" si="91"/>
        <v>0</v>
      </c>
      <c r="P443" s="31">
        <f t="shared" si="92"/>
        <v>0</v>
      </c>
      <c r="Q443" s="31">
        <f t="shared" si="93"/>
        <v>0</v>
      </c>
      <c r="R443" s="31">
        <f t="shared" si="85"/>
        <v>0</v>
      </c>
      <c r="S443" s="24">
        <f t="shared" si="94"/>
        <v>0.5</v>
      </c>
      <c r="T443" s="30">
        <f>VLOOKUP(S443,LAI!$E$132:$F$282,2,FALSE)</f>
        <v>2.6069733117608935</v>
      </c>
      <c r="U443" s="32">
        <f t="shared" si="86"/>
        <v>0</v>
      </c>
      <c r="V443" s="35"/>
    </row>
    <row r="444" spans="1:22" x14ac:dyDescent="0.35">
      <c r="A444" s="23">
        <f t="shared" si="97"/>
        <v>441</v>
      </c>
      <c r="B444" s="30">
        <f>IF(A444&lt;=Calculator!$B$9,'Growth rate'!B443,0)</f>
        <v>0</v>
      </c>
      <c r="C444" s="30">
        <f t="shared" si="87"/>
        <v>0</v>
      </c>
      <c r="D444" s="31">
        <f t="shared" si="88"/>
        <v>0</v>
      </c>
      <c r="E444" s="31">
        <f t="shared" si="89"/>
        <v>0</v>
      </c>
      <c r="F444" s="31">
        <f t="shared" si="84"/>
        <v>0</v>
      </c>
      <c r="G444" s="24">
        <f t="shared" si="90"/>
        <v>0.5</v>
      </c>
      <c r="H444" s="30">
        <f>VLOOKUP(G444,LAI!$E$132:$F$282,2,FALSE)</f>
        <v>2.6069733117608935</v>
      </c>
      <c r="I444" s="32">
        <f t="shared" si="95"/>
        <v>0</v>
      </c>
      <c r="J444" s="40">
        <f t="shared" si="96"/>
        <v>1</v>
      </c>
      <c r="K444" s="41"/>
      <c r="L444" s="40"/>
      <c r="M444" s="23">
        <v>441</v>
      </c>
      <c r="N444" s="30">
        <f>IF(M444&lt;=Calculator!$F$9,'Growth rate'!J443,0)</f>
        <v>0</v>
      </c>
      <c r="O444" s="30">
        <f t="shared" si="91"/>
        <v>0</v>
      </c>
      <c r="P444" s="31">
        <f t="shared" si="92"/>
        <v>0</v>
      </c>
      <c r="Q444" s="31">
        <f t="shared" si="93"/>
        <v>0</v>
      </c>
      <c r="R444" s="31">
        <f t="shared" si="85"/>
        <v>0</v>
      </c>
      <c r="S444" s="24">
        <f t="shared" si="94"/>
        <v>0.5</v>
      </c>
      <c r="T444" s="30">
        <f>VLOOKUP(S444,LAI!$E$132:$F$282,2,FALSE)</f>
        <v>2.6069733117608935</v>
      </c>
      <c r="U444" s="32">
        <f t="shared" si="86"/>
        <v>0</v>
      </c>
      <c r="V444" s="35"/>
    </row>
    <row r="445" spans="1:22" x14ac:dyDescent="0.35">
      <c r="A445" s="23">
        <f t="shared" si="97"/>
        <v>442</v>
      </c>
      <c r="B445" s="30">
        <f>IF(A445&lt;=Calculator!$B$9,'Growth rate'!B444,0)</f>
        <v>0</v>
      </c>
      <c r="C445" s="30">
        <f t="shared" si="87"/>
        <v>0</v>
      </c>
      <c r="D445" s="31">
        <f t="shared" si="88"/>
        <v>0</v>
      </c>
      <c r="E445" s="31">
        <f t="shared" si="89"/>
        <v>0</v>
      </c>
      <c r="F445" s="31">
        <f t="shared" si="84"/>
        <v>0</v>
      </c>
      <c r="G445" s="24">
        <f t="shared" si="90"/>
        <v>0.5</v>
      </c>
      <c r="H445" s="30">
        <f>VLOOKUP(G445,LAI!$E$132:$F$282,2,FALSE)</f>
        <v>2.6069733117608935</v>
      </c>
      <c r="I445" s="32">
        <f t="shared" si="95"/>
        <v>0</v>
      </c>
      <c r="J445" s="40">
        <f t="shared" si="96"/>
        <v>1</v>
      </c>
      <c r="K445" s="41"/>
      <c r="L445" s="40"/>
      <c r="M445" s="23">
        <v>442</v>
      </c>
      <c r="N445" s="30">
        <f>IF(M445&lt;=Calculator!$F$9,'Growth rate'!J444,0)</f>
        <v>0</v>
      </c>
      <c r="O445" s="30">
        <f t="shared" si="91"/>
        <v>0</v>
      </c>
      <c r="P445" s="31">
        <f t="shared" si="92"/>
        <v>0</v>
      </c>
      <c r="Q445" s="31">
        <f t="shared" si="93"/>
        <v>0</v>
      </c>
      <c r="R445" s="31">
        <f t="shared" si="85"/>
        <v>0</v>
      </c>
      <c r="S445" s="24">
        <f t="shared" si="94"/>
        <v>0.5</v>
      </c>
      <c r="T445" s="30">
        <f>VLOOKUP(S445,LAI!$E$132:$F$282,2,FALSE)</f>
        <v>2.6069733117608935</v>
      </c>
      <c r="U445" s="32">
        <f t="shared" si="86"/>
        <v>0</v>
      </c>
      <c r="V445" s="35"/>
    </row>
    <row r="446" spans="1:22" x14ac:dyDescent="0.35">
      <c r="A446" s="23">
        <f t="shared" si="97"/>
        <v>443</v>
      </c>
      <c r="B446" s="30">
        <f>IF(A446&lt;=Calculator!$B$9,'Growth rate'!B445,0)</f>
        <v>0</v>
      </c>
      <c r="C446" s="30">
        <f t="shared" si="87"/>
        <v>0</v>
      </c>
      <c r="D446" s="31">
        <f t="shared" si="88"/>
        <v>0</v>
      </c>
      <c r="E446" s="31">
        <f t="shared" si="89"/>
        <v>0</v>
      </c>
      <c r="F446" s="31">
        <f t="shared" si="84"/>
        <v>0</v>
      </c>
      <c r="G446" s="24">
        <f t="shared" si="90"/>
        <v>0.5</v>
      </c>
      <c r="H446" s="30">
        <f>VLOOKUP(G446,LAI!$E$132:$F$282,2,FALSE)</f>
        <v>2.6069733117608935</v>
      </c>
      <c r="I446" s="32">
        <f t="shared" si="95"/>
        <v>0</v>
      </c>
      <c r="J446" s="40">
        <f t="shared" si="96"/>
        <v>1</v>
      </c>
      <c r="K446" s="41"/>
      <c r="L446" s="40"/>
      <c r="M446" s="23">
        <v>443</v>
      </c>
      <c r="N446" s="30">
        <f>IF(M446&lt;=Calculator!$F$9,'Growth rate'!J445,0)</f>
        <v>0</v>
      </c>
      <c r="O446" s="30">
        <f t="shared" si="91"/>
        <v>0</v>
      </c>
      <c r="P446" s="31">
        <f t="shared" si="92"/>
        <v>0</v>
      </c>
      <c r="Q446" s="31">
        <f t="shared" si="93"/>
        <v>0</v>
      </c>
      <c r="R446" s="31">
        <f t="shared" si="85"/>
        <v>0</v>
      </c>
      <c r="S446" s="24">
        <f t="shared" si="94"/>
        <v>0.5</v>
      </c>
      <c r="T446" s="30">
        <f>VLOOKUP(S446,LAI!$E$132:$F$282,2,FALSE)</f>
        <v>2.6069733117608935</v>
      </c>
      <c r="U446" s="32">
        <f t="shared" si="86"/>
        <v>0</v>
      </c>
      <c r="V446" s="35"/>
    </row>
    <row r="447" spans="1:22" x14ac:dyDescent="0.35">
      <c r="A447" s="23">
        <f t="shared" si="97"/>
        <v>444</v>
      </c>
      <c r="B447" s="30">
        <f>IF(A447&lt;=Calculator!$B$9,'Growth rate'!B446,0)</f>
        <v>0</v>
      </c>
      <c r="C447" s="30">
        <f t="shared" si="87"/>
        <v>0</v>
      </c>
      <c r="D447" s="31">
        <f t="shared" si="88"/>
        <v>0</v>
      </c>
      <c r="E447" s="31">
        <f t="shared" si="89"/>
        <v>0</v>
      </c>
      <c r="F447" s="31">
        <f t="shared" si="84"/>
        <v>0</v>
      </c>
      <c r="G447" s="24">
        <f t="shared" si="90"/>
        <v>0.5</v>
      </c>
      <c r="H447" s="30">
        <f>VLOOKUP(G447,LAI!$E$132:$F$282,2,FALSE)</f>
        <v>2.6069733117608935</v>
      </c>
      <c r="I447" s="32">
        <f t="shared" si="95"/>
        <v>0</v>
      </c>
      <c r="J447" s="40">
        <f t="shared" si="96"/>
        <v>1</v>
      </c>
      <c r="K447" s="41"/>
      <c r="L447" s="40"/>
      <c r="M447" s="23">
        <v>444</v>
      </c>
      <c r="N447" s="30">
        <f>IF(M447&lt;=Calculator!$F$9,'Growth rate'!J446,0)</f>
        <v>0</v>
      </c>
      <c r="O447" s="30">
        <f t="shared" si="91"/>
        <v>0</v>
      </c>
      <c r="P447" s="31">
        <f t="shared" si="92"/>
        <v>0</v>
      </c>
      <c r="Q447" s="31">
        <f t="shared" si="93"/>
        <v>0</v>
      </c>
      <c r="R447" s="31">
        <f t="shared" si="85"/>
        <v>0</v>
      </c>
      <c r="S447" s="24">
        <f t="shared" si="94"/>
        <v>0.5</v>
      </c>
      <c r="T447" s="30">
        <f>VLOOKUP(S447,LAI!$E$132:$F$282,2,FALSE)</f>
        <v>2.6069733117608935</v>
      </c>
      <c r="U447" s="32">
        <f t="shared" si="86"/>
        <v>0</v>
      </c>
      <c r="V447" s="35"/>
    </row>
    <row r="448" spans="1:22" x14ac:dyDescent="0.35">
      <c r="A448" s="23">
        <f t="shared" si="97"/>
        <v>445</v>
      </c>
      <c r="B448" s="30">
        <f>IF(A448&lt;=Calculator!$B$9,'Growth rate'!B447,0)</f>
        <v>0</v>
      </c>
      <c r="C448" s="30">
        <f t="shared" si="87"/>
        <v>0</v>
      </c>
      <c r="D448" s="31">
        <f t="shared" si="88"/>
        <v>0</v>
      </c>
      <c r="E448" s="31">
        <f t="shared" si="89"/>
        <v>0</v>
      </c>
      <c r="F448" s="31">
        <f t="shared" si="84"/>
        <v>0</v>
      </c>
      <c r="G448" s="24">
        <f t="shared" si="90"/>
        <v>0.5</v>
      </c>
      <c r="H448" s="30">
        <f>VLOOKUP(G448,LAI!$E$132:$F$282,2,FALSE)</f>
        <v>2.6069733117608935</v>
      </c>
      <c r="I448" s="32">
        <f t="shared" si="95"/>
        <v>0</v>
      </c>
      <c r="J448" s="40">
        <f t="shared" si="96"/>
        <v>1</v>
      </c>
      <c r="K448" s="41"/>
      <c r="L448" s="40"/>
      <c r="M448" s="23">
        <v>445</v>
      </c>
      <c r="N448" s="30">
        <f>IF(M448&lt;=Calculator!$F$9,'Growth rate'!J447,0)</f>
        <v>0</v>
      </c>
      <c r="O448" s="30">
        <f t="shared" si="91"/>
        <v>0</v>
      </c>
      <c r="P448" s="31">
        <f t="shared" si="92"/>
        <v>0</v>
      </c>
      <c r="Q448" s="31">
        <f t="shared" si="93"/>
        <v>0</v>
      </c>
      <c r="R448" s="31">
        <f t="shared" si="85"/>
        <v>0</v>
      </c>
      <c r="S448" s="24">
        <f t="shared" si="94"/>
        <v>0.5</v>
      </c>
      <c r="T448" s="30">
        <f>VLOOKUP(S448,LAI!$E$132:$F$282,2,FALSE)</f>
        <v>2.6069733117608935</v>
      </c>
      <c r="U448" s="32">
        <f t="shared" si="86"/>
        <v>0</v>
      </c>
      <c r="V448" s="35"/>
    </row>
    <row r="449" spans="1:22" x14ac:dyDescent="0.35">
      <c r="A449" s="23">
        <f t="shared" si="97"/>
        <v>446</v>
      </c>
      <c r="B449" s="30">
        <f>IF(A449&lt;=Calculator!$B$9,'Growth rate'!B448,0)</f>
        <v>0</v>
      </c>
      <c r="C449" s="30">
        <f t="shared" si="87"/>
        <v>0</v>
      </c>
      <c r="D449" s="31">
        <f t="shared" si="88"/>
        <v>0</v>
      </c>
      <c r="E449" s="31">
        <f t="shared" si="89"/>
        <v>0</v>
      </c>
      <c r="F449" s="31">
        <f t="shared" si="84"/>
        <v>0</v>
      </c>
      <c r="G449" s="24">
        <f t="shared" si="90"/>
        <v>0.5</v>
      </c>
      <c r="H449" s="30">
        <f>VLOOKUP(G449,LAI!$E$132:$F$282,2,FALSE)</f>
        <v>2.6069733117608935</v>
      </c>
      <c r="I449" s="32">
        <f t="shared" si="95"/>
        <v>0</v>
      </c>
      <c r="J449" s="40">
        <f t="shared" si="96"/>
        <v>1</v>
      </c>
      <c r="K449" s="41"/>
      <c r="L449" s="40"/>
      <c r="M449" s="23">
        <v>446</v>
      </c>
      <c r="N449" s="30">
        <f>IF(M449&lt;=Calculator!$F$9,'Growth rate'!J448,0)</f>
        <v>0</v>
      </c>
      <c r="O449" s="30">
        <f t="shared" si="91"/>
        <v>0</v>
      </c>
      <c r="P449" s="31">
        <f t="shared" si="92"/>
        <v>0</v>
      </c>
      <c r="Q449" s="31">
        <f t="shared" si="93"/>
        <v>0</v>
      </c>
      <c r="R449" s="31">
        <f t="shared" si="85"/>
        <v>0</v>
      </c>
      <c r="S449" s="24">
        <f t="shared" si="94"/>
        <v>0.5</v>
      </c>
      <c r="T449" s="30">
        <f>VLOOKUP(S449,LAI!$E$132:$F$282,2,FALSE)</f>
        <v>2.6069733117608935</v>
      </c>
      <c r="U449" s="32">
        <f t="shared" si="86"/>
        <v>0</v>
      </c>
      <c r="V449" s="35"/>
    </row>
    <row r="450" spans="1:22" x14ac:dyDescent="0.35">
      <c r="A450" s="23">
        <f t="shared" si="97"/>
        <v>447</v>
      </c>
      <c r="B450" s="30">
        <f>IF(A450&lt;=Calculator!$B$9,'Growth rate'!B449,0)</f>
        <v>0</v>
      </c>
      <c r="C450" s="30">
        <f t="shared" si="87"/>
        <v>0</v>
      </c>
      <c r="D450" s="31">
        <f t="shared" si="88"/>
        <v>0</v>
      </c>
      <c r="E450" s="31">
        <f t="shared" si="89"/>
        <v>0</v>
      </c>
      <c r="F450" s="31">
        <f t="shared" si="84"/>
        <v>0</v>
      </c>
      <c r="G450" s="24">
        <f t="shared" si="90"/>
        <v>0.5</v>
      </c>
      <c r="H450" s="30">
        <f>VLOOKUP(G450,LAI!$E$132:$F$282,2,FALSE)</f>
        <v>2.6069733117608935</v>
      </c>
      <c r="I450" s="32">
        <f t="shared" si="95"/>
        <v>0</v>
      </c>
      <c r="J450" s="40">
        <f t="shared" si="96"/>
        <v>1</v>
      </c>
      <c r="K450" s="41"/>
      <c r="L450" s="40"/>
      <c r="M450" s="23">
        <v>447</v>
      </c>
      <c r="N450" s="30">
        <f>IF(M450&lt;=Calculator!$F$9,'Growth rate'!J449,0)</f>
        <v>0</v>
      </c>
      <c r="O450" s="30">
        <f t="shared" si="91"/>
        <v>0</v>
      </c>
      <c r="P450" s="31">
        <f t="shared" si="92"/>
        <v>0</v>
      </c>
      <c r="Q450" s="31">
        <f t="shared" si="93"/>
        <v>0</v>
      </c>
      <c r="R450" s="31">
        <f t="shared" si="85"/>
        <v>0</v>
      </c>
      <c r="S450" s="24">
        <f t="shared" si="94"/>
        <v>0.5</v>
      </c>
      <c r="T450" s="30">
        <f>VLOOKUP(S450,LAI!$E$132:$F$282,2,FALSE)</f>
        <v>2.6069733117608935</v>
      </c>
      <c r="U450" s="32">
        <f t="shared" si="86"/>
        <v>0</v>
      </c>
      <c r="V450" s="35"/>
    </row>
    <row r="451" spans="1:22" x14ac:dyDescent="0.35">
      <c r="A451" s="23">
        <f t="shared" si="97"/>
        <v>448</v>
      </c>
      <c r="B451" s="30">
        <f>IF(A451&lt;=Calculator!$B$9,'Growth rate'!B450,0)</f>
        <v>0</v>
      </c>
      <c r="C451" s="30">
        <f t="shared" si="87"/>
        <v>0</v>
      </c>
      <c r="D451" s="31">
        <f t="shared" si="88"/>
        <v>0</v>
      </c>
      <c r="E451" s="31">
        <f t="shared" si="89"/>
        <v>0</v>
      </c>
      <c r="F451" s="31">
        <f t="shared" si="84"/>
        <v>0</v>
      </c>
      <c r="G451" s="24">
        <f t="shared" si="90"/>
        <v>0.5</v>
      </c>
      <c r="H451" s="30">
        <f>VLOOKUP(G451,LAI!$E$132:$F$282,2,FALSE)</f>
        <v>2.6069733117608935</v>
      </c>
      <c r="I451" s="32">
        <f t="shared" si="95"/>
        <v>0</v>
      </c>
      <c r="J451" s="40">
        <f t="shared" si="96"/>
        <v>1</v>
      </c>
      <c r="K451" s="41"/>
      <c r="L451" s="40"/>
      <c r="M451" s="23">
        <v>448</v>
      </c>
      <c r="N451" s="30">
        <f>IF(M451&lt;=Calculator!$F$9,'Growth rate'!J450,0)</f>
        <v>0</v>
      </c>
      <c r="O451" s="30">
        <f t="shared" si="91"/>
        <v>0</v>
      </c>
      <c r="P451" s="31">
        <f t="shared" si="92"/>
        <v>0</v>
      </c>
      <c r="Q451" s="31">
        <f t="shared" si="93"/>
        <v>0</v>
      </c>
      <c r="R451" s="31">
        <f t="shared" si="85"/>
        <v>0</v>
      </c>
      <c r="S451" s="24">
        <f t="shared" si="94"/>
        <v>0.5</v>
      </c>
      <c r="T451" s="30">
        <f>VLOOKUP(S451,LAI!$E$132:$F$282,2,FALSE)</f>
        <v>2.6069733117608935</v>
      </c>
      <c r="U451" s="32">
        <f t="shared" si="86"/>
        <v>0</v>
      </c>
      <c r="V451" s="35"/>
    </row>
    <row r="452" spans="1:22" x14ac:dyDescent="0.35">
      <c r="A452" s="23">
        <f t="shared" si="97"/>
        <v>449</v>
      </c>
      <c r="B452" s="30">
        <f>IF(A452&lt;=Calculator!$B$9,'Growth rate'!B451,0)</f>
        <v>0</v>
      </c>
      <c r="C452" s="30">
        <f t="shared" si="87"/>
        <v>0</v>
      </c>
      <c r="D452" s="31">
        <f t="shared" si="88"/>
        <v>0</v>
      </c>
      <c r="E452" s="31">
        <f t="shared" si="89"/>
        <v>0</v>
      </c>
      <c r="F452" s="31">
        <f t="shared" ref="F452:F515" si="98">IF(D452&gt;0,IF(E452&gt;0,D452/E452,0),0)</f>
        <v>0</v>
      </c>
      <c r="G452" s="24">
        <f t="shared" si="90"/>
        <v>0.5</v>
      </c>
      <c r="H452" s="30">
        <f>VLOOKUP(G452,LAI!$E$132:$F$282,2,FALSE)</f>
        <v>2.6069733117608935</v>
      </c>
      <c r="I452" s="32">
        <f t="shared" si="95"/>
        <v>0</v>
      </c>
      <c r="J452" s="40">
        <f t="shared" si="96"/>
        <v>1</v>
      </c>
      <c r="K452" s="41"/>
      <c r="L452" s="40"/>
      <c r="M452" s="23">
        <v>449</v>
      </c>
      <c r="N452" s="30">
        <f>IF(M452&lt;=Calculator!$F$9,'Growth rate'!J451,0)</f>
        <v>0</v>
      </c>
      <c r="O452" s="30">
        <f t="shared" si="91"/>
        <v>0</v>
      </c>
      <c r="P452" s="31">
        <f t="shared" si="92"/>
        <v>0</v>
      </c>
      <c r="Q452" s="31">
        <f t="shared" si="93"/>
        <v>0</v>
      </c>
      <c r="R452" s="31">
        <f t="shared" ref="R452:R515" si="99">IF(P452&gt;0,IF(Q452&gt;0,P452/Q452,0),0)</f>
        <v>0</v>
      </c>
      <c r="S452" s="24">
        <f t="shared" si="94"/>
        <v>0.5</v>
      </c>
      <c r="T452" s="30">
        <f>VLOOKUP(S452,LAI!$E$132:$F$282,2,FALSE)</f>
        <v>2.6069733117608935</v>
      </c>
      <c r="U452" s="32">
        <f t="shared" ref="U452:U515" si="100">(((Q452/2)^2)*PI())*T452</f>
        <v>0</v>
      </c>
      <c r="V452" s="35"/>
    </row>
    <row r="453" spans="1:22" x14ac:dyDescent="0.35">
      <c r="A453" s="23">
        <f t="shared" si="97"/>
        <v>450</v>
      </c>
      <c r="B453" s="30">
        <f>IF(A453&lt;=Calculator!$B$9,'Growth rate'!B452,0)</f>
        <v>0</v>
      </c>
      <c r="C453" s="30">
        <f t="shared" ref="C453:C516" si="101">IF(B453&lt;=10,B453,10)</f>
        <v>0</v>
      </c>
      <c r="D453" s="31">
        <f t="shared" ref="D453:D516" si="102">IF(C453&gt;0,4.8082  + (C453 * 1.6692),0)</f>
        <v>0</v>
      </c>
      <c r="E453" s="31">
        <f t="shared" ref="E453:E516" si="103">IF(C453&gt;0,EXP(1.9526  + (LN(C453) * 0.3644)),0)</f>
        <v>0</v>
      </c>
      <c r="F453" s="31">
        <f t="shared" si="98"/>
        <v>0</v>
      </c>
      <c r="G453" s="24">
        <f t="shared" ref="G453:G516" si="104">IF(F453&gt;2,2, IF(F453&lt;0.5,0.5,ROUND(F453,2)))</f>
        <v>0.5</v>
      </c>
      <c r="H453" s="30">
        <f>VLOOKUP(G453,LAI!$E$132:$F$282,2,FALSE)</f>
        <v>2.6069733117608935</v>
      </c>
      <c r="I453" s="32">
        <f t="shared" si="95"/>
        <v>0</v>
      </c>
      <c r="J453" s="40">
        <f t="shared" si="96"/>
        <v>1</v>
      </c>
      <c r="K453" s="41"/>
      <c r="L453" s="40"/>
      <c r="M453" s="23">
        <v>450</v>
      </c>
      <c r="N453" s="30">
        <f>IF(M453&lt;=Calculator!$F$9,'Growth rate'!J452,0)</f>
        <v>0</v>
      </c>
      <c r="O453" s="30">
        <f t="shared" ref="O453:O516" si="105">IF(N453&lt;=10,N453,10)</f>
        <v>0</v>
      </c>
      <c r="P453" s="31">
        <f t="shared" ref="P453:P516" si="106">IF(O453&gt;0,4.8082  + (O453 * 1.6692),0)</f>
        <v>0</v>
      </c>
      <c r="Q453" s="31">
        <f t="shared" ref="Q453:Q516" si="107">IF(O453&gt;0,EXP(1.9526  + (LN(O453) * 0.3644)),0)</f>
        <v>0</v>
      </c>
      <c r="R453" s="31">
        <f t="shared" si="99"/>
        <v>0</v>
      </c>
      <c r="S453" s="24">
        <f t="shared" ref="S453:S516" si="108">IF(R453&gt;2,2, IF(R453&lt;0.5,0.5,ROUND(R453,2)))</f>
        <v>0.5</v>
      </c>
      <c r="T453" s="30">
        <f>VLOOKUP(S453,LAI!$E$132:$F$282,2,FALSE)</f>
        <v>2.6069733117608935</v>
      </c>
      <c r="U453" s="32">
        <f t="shared" si="100"/>
        <v>0</v>
      </c>
      <c r="V453" s="35"/>
    </row>
    <row r="454" spans="1:22" x14ac:dyDescent="0.35">
      <c r="A454" s="23">
        <f t="shared" si="97"/>
        <v>451</v>
      </c>
      <c r="B454" s="30">
        <f>IF(A454&lt;=Calculator!$B$9,'Growth rate'!B453,0)</f>
        <v>0</v>
      </c>
      <c r="C454" s="30">
        <f t="shared" si="101"/>
        <v>0</v>
      </c>
      <c r="D454" s="31">
        <f t="shared" si="102"/>
        <v>0</v>
      </c>
      <c r="E454" s="31">
        <f t="shared" si="103"/>
        <v>0</v>
      </c>
      <c r="F454" s="31">
        <f t="shared" si="98"/>
        <v>0</v>
      </c>
      <c r="G454" s="24">
        <f t="shared" si="104"/>
        <v>0.5</v>
      </c>
      <c r="H454" s="30">
        <f>VLOOKUP(G454,LAI!$E$132:$F$282,2,FALSE)</f>
        <v>2.6069733117608935</v>
      </c>
      <c r="I454" s="32">
        <f t="shared" ref="I454:I517" si="109">IF(E454=0,0,IF(((((E454/2)^2)*PI())*H454)&lt;I453, I453,((((E454/2)^2)*PI())*H454)))</f>
        <v>0</v>
      </c>
      <c r="J454" s="40">
        <f t="shared" ref="J454:J517" si="110">IF(I454=I453,1,"")</f>
        <v>1</v>
      </c>
      <c r="K454" s="41"/>
      <c r="L454" s="40"/>
      <c r="M454" s="23">
        <v>451</v>
      </c>
      <c r="N454" s="30">
        <f>IF(M454&lt;=Calculator!$F$9,'Growth rate'!J453,0)</f>
        <v>0</v>
      </c>
      <c r="O454" s="30">
        <f t="shared" si="105"/>
        <v>0</v>
      </c>
      <c r="P454" s="31">
        <f t="shared" si="106"/>
        <v>0</v>
      </c>
      <c r="Q454" s="31">
        <f t="shared" si="107"/>
        <v>0</v>
      </c>
      <c r="R454" s="31">
        <f t="shared" si="99"/>
        <v>0</v>
      </c>
      <c r="S454" s="24">
        <f t="shared" si="108"/>
        <v>0.5</v>
      </c>
      <c r="T454" s="30">
        <f>VLOOKUP(S454,LAI!$E$132:$F$282,2,FALSE)</f>
        <v>2.6069733117608935</v>
      </c>
      <c r="U454" s="32">
        <f t="shared" si="100"/>
        <v>0</v>
      </c>
      <c r="V454" s="35"/>
    </row>
    <row r="455" spans="1:22" x14ac:dyDescent="0.35">
      <c r="A455" s="23">
        <f t="shared" si="97"/>
        <v>452</v>
      </c>
      <c r="B455" s="30">
        <f>IF(A455&lt;=Calculator!$B$9,'Growth rate'!B454,0)</f>
        <v>0</v>
      </c>
      <c r="C455" s="30">
        <f t="shared" si="101"/>
        <v>0</v>
      </c>
      <c r="D455" s="31">
        <f t="shared" si="102"/>
        <v>0</v>
      </c>
      <c r="E455" s="31">
        <f t="shared" si="103"/>
        <v>0</v>
      </c>
      <c r="F455" s="31">
        <f t="shared" si="98"/>
        <v>0</v>
      </c>
      <c r="G455" s="24">
        <f t="shared" si="104"/>
        <v>0.5</v>
      </c>
      <c r="H455" s="30">
        <f>VLOOKUP(G455,LAI!$E$132:$F$282,2,FALSE)</f>
        <v>2.6069733117608935</v>
      </c>
      <c r="I455" s="32">
        <f t="shared" si="109"/>
        <v>0</v>
      </c>
      <c r="J455" s="40">
        <f t="shared" si="110"/>
        <v>1</v>
      </c>
      <c r="K455" s="41"/>
      <c r="L455" s="40"/>
      <c r="M455" s="23">
        <v>452</v>
      </c>
      <c r="N455" s="30">
        <f>IF(M455&lt;=Calculator!$F$9,'Growth rate'!J454,0)</f>
        <v>0</v>
      </c>
      <c r="O455" s="30">
        <f t="shared" si="105"/>
        <v>0</v>
      </c>
      <c r="P455" s="31">
        <f t="shared" si="106"/>
        <v>0</v>
      </c>
      <c r="Q455" s="31">
        <f t="shared" si="107"/>
        <v>0</v>
      </c>
      <c r="R455" s="31">
        <f t="shared" si="99"/>
        <v>0</v>
      </c>
      <c r="S455" s="24">
        <f t="shared" si="108"/>
        <v>0.5</v>
      </c>
      <c r="T455" s="30">
        <f>VLOOKUP(S455,LAI!$E$132:$F$282,2,FALSE)</f>
        <v>2.6069733117608935</v>
      </c>
      <c r="U455" s="32">
        <f t="shared" si="100"/>
        <v>0</v>
      </c>
      <c r="V455" s="35"/>
    </row>
    <row r="456" spans="1:22" x14ac:dyDescent="0.35">
      <c r="A456" s="23">
        <f t="shared" si="97"/>
        <v>453</v>
      </c>
      <c r="B456" s="30">
        <f>IF(A456&lt;=Calculator!$B$9,'Growth rate'!B455,0)</f>
        <v>0</v>
      </c>
      <c r="C456" s="30">
        <f t="shared" si="101"/>
        <v>0</v>
      </c>
      <c r="D456" s="31">
        <f t="shared" si="102"/>
        <v>0</v>
      </c>
      <c r="E456" s="31">
        <f t="shared" si="103"/>
        <v>0</v>
      </c>
      <c r="F456" s="31">
        <f t="shared" si="98"/>
        <v>0</v>
      </c>
      <c r="G456" s="24">
        <f t="shared" si="104"/>
        <v>0.5</v>
      </c>
      <c r="H456" s="30">
        <f>VLOOKUP(G456,LAI!$E$132:$F$282,2,FALSE)</f>
        <v>2.6069733117608935</v>
      </c>
      <c r="I456" s="32">
        <f t="shared" si="109"/>
        <v>0</v>
      </c>
      <c r="J456" s="40">
        <f t="shared" si="110"/>
        <v>1</v>
      </c>
      <c r="K456" s="41"/>
      <c r="L456" s="40"/>
      <c r="M456" s="23">
        <v>453</v>
      </c>
      <c r="N456" s="30">
        <f>IF(M456&lt;=Calculator!$F$9,'Growth rate'!J455,0)</f>
        <v>0</v>
      </c>
      <c r="O456" s="30">
        <f t="shared" si="105"/>
        <v>0</v>
      </c>
      <c r="P456" s="31">
        <f t="shared" si="106"/>
        <v>0</v>
      </c>
      <c r="Q456" s="31">
        <f t="shared" si="107"/>
        <v>0</v>
      </c>
      <c r="R456" s="31">
        <f t="shared" si="99"/>
        <v>0</v>
      </c>
      <c r="S456" s="24">
        <f t="shared" si="108"/>
        <v>0.5</v>
      </c>
      <c r="T456" s="30">
        <f>VLOOKUP(S456,LAI!$E$132:$F$282,2,FALSE)</f>
        <v>2.6069733117608935</v>
      </c>
      <c r="U456" s="32">
        <f t="shared" si="100"/>
        <v>0</v>
      </c>
      <c r="V456" s="35"/>
    </row>
    <row r="457" spans="1:22" x14ac:dyDescent="0.35">
      <c r="A457" s="23">
        <f t="shared" si="97"/>
        <v>454</v>
      </c>
      <c r="B457" s="30">
        <f>IF(A457&lt;=Calculator!$B$9,'Growth rate'!B456,0)</f>
        <v>0</v>
      </c>
      <c r="C457" s="30">
        <f t="shared" si="101"/>
        <v>0</v>
      </c>
      <c r="D457" s="31">
        <f t="shared" si="102"/>
        <v>0</v>
      </c>
      <c r="E457" s="31">
        <f t="shared" si="103"/>
        <v>0</v>
      </c>
      <c r="F457" s="31">
        <f t="shared" si="98"/>
        <v>0</v>
      </c>
      <c r="G457" s="24">
        <f t="shared" si="104"/>
        <v>0.5</v>
      </c>
      <c r="H457" s="30">
        <f>VLOOKUP(G457,LAI!$E$132:$F$282,2,FALSE)</f>
        <v>2.6069733117608935</v>
      </c>
      <c r="I457" s="32">
        <f t="shared" si="109"/>
        <v>0</v>
      </c>
      <c r="J457" s="40">
        <f t="shared" si="110"/>
        <v>1</v>
      </c>
      <c r="K457" s="41"/>
      <c r="L457" s="40"/>
      <c r="M457" s="23">
        <v>454</v>
      </c>
      <c r="N457" s="30">
        <f>IF(M457&lt;=Calculator!$F$9,'Growth rate'!J456,0)</f>
        <v>0</v>
      </c>
      <c r="O457" s="30">
        <f t="shared" si="105"/>
        <v>0</v>
      </c>
      <c r="P457" s="31">
        <f t="shared" si="106"/>
        <v>0</v>
      </c>
      <c r="Q457" s="31">
        <f t="shared" si="107"/>
        <v>0</v>
      </c>
      <c r="R457" s="31">
        <f t="shared" si="99"/>
        <v>0</v>
      </c>
      <c r="S457" s="24">
        <f t="shared" si="108"/>
        <v>0.5</v>
      </c>
      <c r="T457" s="30">
        <f>VLOOKUP(S457,LAI!$E$132:$F$282,2,FALSE)</f>
        <v>2.6069733117608935</v>
      </c>
      <c r="U457" s="32">
        <f t="shared" si="100"/>
        <v>0</v>
      </c>
      <c r="V457" s="35"/>
    </row>
    <row r="458" spans="1:22" x14ac:dyDescent="0.35">
      <c r="A458" s="23">
        <f t="shared" si="97"/>
        <v>455</v>
      </c>
      <c r="B458" s="30">
        <f>IF(A458&lt;=Calculator!$B$9,'Growth rate'!B457,0)</f>
        <v>0</v>
      </c>
      <c r="C458" s="30">
        <f t="shared" si="101"/>
        <v>0</v>
      </c>
      <c r="D458" s="31">
        <f t="shared" si="102"/>
        <v>0</v>
      </c>
      <c r="E458" s="31">
        <f t="shared" si="103"/>
        <v>0</v>
      </c>
      <c r="F458" s="31">
        <f t="shared" si="98"/>
        <v>0</v>
      </c>
      <c r="G458" s="24">
        <f t="shared" si="104"/>
        <v>0.5</v>
      </c>
      <c r="H458" s="30">
        <f>VLOOKUP(G458,LAI!$E$132:$F$282,2,FALSE)</f>
        <v>2.6069733117608935</v>
      </c>
      <c r="I458" s="32">
        <f t="shared" si="109"/>
        <v>0</v>
      </c>
      <c r="J458" s="40">
        <f t="shared" si="110"/>
        <v>1</v>
      </c>
      <c r="K458" s="41"/>
      <c r="L458" s="40"/>
      <c r="M458" s="23">
        <v>455</v>
      </c>
      <c r="N458" s="30">
        <f>IF(M458&lt;=Calculator!$F$9,'Growth rate'!J457,0)</f>
        <v>0</v>
      </c>
      <c r="O458" s="30">
        <f t="shared" si="105"/>
        <v>0</v>
      </c>
      <c r="P458" s="31">
        <f t="shared" si="106"/>
        <v>0</v>
      </c>
      <c r="Q458" s="31">
        <f t="shared" si="107"/>
        <v>0</v>
      </c>
      <c r="R458" s="31">
        <f t="shared" si="99"/>
        <v>0</v>
      </c>
      <c r="S458" s="24">
        <f t="shared" si="108"/>
        <v>0.5</v>
      </c>
      <c r="T458" s="30">
        <f>VLOOKUP(S458,LAI!$E$132:$F$282,2,FALSE)</f>
        <v>2.6069733117608935</v>
      </c>
      <c r="U458" s="32">
        <f t="shared" si="100"/>
        <v>0</v>
      </c>
      <c r="V458" s="35"/>
    </row>
    <row r="459" spans="1:22" x14ac:dyDescent="0.35">
      <c r="A459" s="23">
        <f t="shared" si="97"/>
        <v>456</v>
      </c>
      <c r="B459" s="30">
        <f>IF(A459&lt;=Calculator!$B$9,'Growth rate'!B458,0)</f>
        <v>0</v>
      </c>
      <c r="C459" s="30">
        <f t="shared" si="101"/>
        <v>0</v>
      </c>
      <c r="D459" s="31">
        <f t="shared" si="102"/>
        <v>0</v>
      </c>
      <c r="E459" s="31">
        <f t="shared" si="103"/>
        <v>0</v>
      </c>
      <c r="F459" s="31">
        <f t="shared" si="98"/>
        <v>0</v>
      </c>
      <c r="G459" s="24">
        <f t="shared" si="104"/>
        <v>0.5</v>
      </c>
      <c r="H459" s="30">
        <f>VLOOKUP(G459,LAI!$E$132:$F$282,2,FALSE)</f>
        <v>2.6069733117608935</v>
      </c>
      <c r="I459" s="32">
        <f t="shared" si="109"/>
        <v>0</v>
      </c>
      <c r="J459" s="40">
        <f t="shared" si="110"/>
        <v>1</v>
      </c>
      <c r="K459" s="41"/>
      <c r="L459" s="40"/>
      <c r="M459" s="23">
        <v>456</v>
      </c>
      <c r="N459" s="30">
        <f>IF(M459&lt;=Calculator!$F$9,'Growth rate'!J458,0)</f>
        <v>0</v>
      </c>
      <c r="O459" s="30">
        <f t="shared" si="105"/>
        <v>0</v>
      </c>
      <c r="P459" s="31">
        <f t="shared" si="106"/>
        <v>0</v>
      </c>
      <c r="Q459" s="31">
        <f t="shared" si="107"/>
        <v>0</v>
      </c>
      <c r="R459" s="31">
        <f t="shared" si="99"/>
        <v>0</v>
      </c>
      <c r="S459" s="24">
        <f t="shared" si="108"/>
        <v>0.5</v>
      </c>
      <c r="T459" s="30">
        <f>VLOOKUP(S459,LAI!$E$132:$F$282,2,FALSE)</f>
        <v>2.6069733117608935</v>
      </c>
      <c r="U459" s="32">
        <f t="shared" si="100"/>
        <v>0</v>
      </c>
      <c r="V459" s="35"/>
    </row>
    <row r="460" spans="1:22" x14ac:dyDescent="0.35">
      <c r="A460" s="23">
        <f t="shared" si="97"/>
        <v>457</v>
      </c>
      <c r="B460" s="30">
        <f>IF(A460&lt;=Calculator!$B$9,'Growth rate'!B459,0)</f>
        <v>0</v>
      </c>
      <c r="C460" s="30">
        <f t="shared" si="101"/>
        <v>0</v>
      </c>
      <c r="D460" s="31">
        <f t="shared" si="102"/>
        <v>0</v>
      </c>
      <c r="E460" s="31">
        <f t="shared" si="103"/>
        <v>0</v>
      </c>
      <c r="F460" s="31">
        <f t="shared" si="98"/>
        <v>0</v>
      </c>
      <c r="G460" s="24">
        <f t="shared" si="104"/>
        <v>0.5</v>
      </c>
      <c r="H460" s="30">
        <f>VLOOKUP(G460,LAI!$E$132:$F$282,2,FALSE)</f>
        <v>2.6069733117608935</v>
      </c>
      <c r="I460" s="32">
        <f t="shared" si="109"/>
        <v>0</v>
      </c>
      <c r="J460" s="40">
        <f t="shared" si="110"/>
        <v>1</v>
      </c>
      <c r="K460" s="41"/>
      <c r="L460" s="40"/>
      <c r="M460" s="23">
        <v>457</v>
      </c>
      <c r="N460" s="30">
        <f>IF(M460&lt;=Calculator!$F$9,'Growth rate'!J459,0)</f>
        <v>0</v>
      </c>
      <c r="O460" s="30">
        <f t="shared" si="105"/>
        <v>0</v>
      </c>
      <c r="P460" s="31">
        <f t="shared" si="106"/>
        <v>0</v>
      </c>
      <c r="Q460" s="31">
        <f t="shared" si="107"/>
        <v>0</v>
      </c>
      <c r="R460" s="31">
        <f t="shared" si="99"/>
        <v>0</v>
      </c>
      <c r="S460" s="24">
        <f t="shared" si="108"/>
        <v>0.5</v>
      </c>
      <c r="T460" s="30">
        <f>VLOOKUP(S460,LAI!$E$132:$F$282,2,FALSE)</f>
        <v>2.6069733117608935</v>
      </c>
      <c r="U460" s="32">
        <f t="shared" si="100"/>
        <v>0</v>
      </c>
      <c r="V460" s="35"/>
    </row>
    <row r="461" spans="1:22" x14ac:dyDescent="0.35">
      <c r="A461" s="23">
        <f t="shared" si="97"/>
        <v>458</v>
      </c>
      <c r="B461" s="30">
        <f>IF(A461&lt;=Calculator!$B$9,'Growth rate'!B460,0)</f>
        <v>0</v>
      </c>
      <c r="C461" s="30">
        <f t="shared" si="101"/>
        <v>0</v>
      </c>
      <c r="D461" s="31">
        <f t="shared" si="102"/>
        <v>0</v>
      </c>
      <c r="E461" s="31">
        <f t="shared" si="103"/>
        <v>0</v>
      </c>
      <c r="F461" s="31">
        <f t="shared" si="98"/>
        <v>0</v>
      </c>
      <c r="G461" s="24">
        <f t="shared" si="104"/>
        <v>0.5</v>
      </c>
      <c r="H461" s="30">
        <f>VLOOKUP(G461,LAI!$E$132:$F$282,2,FALSE)</f>
        <v>2.6069733117608935</v>
      </c>
      <c r="I461" s="32">
        <f t="shared" si="109"/>
        <v>0</v>
      </c>
      <c r="J461" s="40">
        <f t="shared" si="110"/>
        <v>1</v>
      </c>
      <c r="K461" s="41"/>
      <c r="L461" s="40"/>
      <c r="M461" s="23">
        <v>458</v>
      </c>
      <c r="N461" s="30">
        <f>IF(M461&lt;=Calculator!$F$9,'Growth rate'!J460,0)</f>
        <v>0</v>
      </c>
      <c r="O461" s="30">
        <f t="shared" si="105"/>
        <v>0</v>
      </c>
      <c r="P461" s="31">
        <f t="shared" si="106"/>
        <v>0</v>
      </c>
      <c r="Q461" s="31">
        <f t="shared" si="107"/>
        <v>0</v>
      </c>
      <c r="R461" s="31">
        <f t="shared" si="99"/>
        <v>0</v>
      </c>
      <c r="S461" s="24">
        <f t="shared" si="108"/>
        <v>0.5</v>
      </c>
      <c r="T461" s="30">
        <f>VLOOKUP(S461,LAI!$E$132:$F$282,2,FALSE)</f>
        <v>2.6069733117608935</v>
      </c>
      <c r="U461" s="32">
        <f t="shared" si="100"/>
        <v>0</v>
      </c>
      <c r="V461" s="35"/>
    </row>
    <row r="462" spans="1:22" x14ac:dyDescent="0.35">
      <c r="A462" s="23">
        <f t="shared" si="97"/>
        <v>459</v>
      </c>
      <c r="B462" s="30">
        <f>IF(A462&lt;=Calculator!$B$9,'Growth rate'!B461,0)</f>
        <v>0</v>
      </c>
      <c r="C462" s="30">
        <f t="shared" si="101"/>
        <v>0</v>
      </c>
      <c r="D462" s="31">
        <f t="shared" si="102"/>
        <v>0</v>
      </c>
      <c r="E462" s="31">
        <f t="shared" si="103"/>
        <v>0</v>
      </c>
      <c r="F462" s="31">
        <f t="shared" si="98"/>
        <v>0</v>
      </c>
      <c r="G462" s="24">
        <f t="shared" si="104"/>
        <v>0.5</v>
      </c>
      <c r="H462" s="30">
        <f>VLOOKUP(G462,LAI!$E$132:$F$282,2,FALSE)</f>
        <v>2.6069733117608935</v>
      </c>
      <c r="I462" s="32">
        <f t="shared" si="109"/>
        <v>0</v>
      </c>
      <c r="J462" s="40">
        <f t="shared" si="110"/>
        <v>1</v>
      </c>
      <c r="K462" s="41"/>
      <c r="L462" s="40"/>
      <c r="M462" s="23">
        <v>459</v>
      </c>
      <c r="N462" s="30">
        <f>IF(M462&lt;=Calculator!$F$9,'Growth rate'!J461,0)</f>
        <v>0</v>
      </c>
      <c r="O462" s="30">
        <f t="shared" si="105"/>
        <v>0</v>
      </c>
      <c r="P462" s="31">
        <f t="shared" si="106"/>
        <v>0</v>
      </c>
      <c r="Q462" s="31">
        <f t="shared" si="107"/>
        <v>0</v>
      </c>
      <c r="R462" s="31">
        <f t="shared" si="99"/>
        <v>0</v>
      </c>
      <c r="S462" s="24">
        <f t="shared" si="108"/>
        <v>0.5</v>
      </c>
      <c r="T462" s="30">
        <f>VLOOKUP(S462,LAI!$E$132:$F$282,2,FALSE)</f>
        <v>2.6069733117608935</v>
      </c>
      <c r="U462" s="32">
        <f t="shared" si="100"/>
        <v>0</v>
      </c>
      <c r="V462" s="35"/>
    </row>
    <row r="463" spans="1:22" x14ac:dyDescent="0.35">
      <c r="A463" s="23">
        <f t="shared" si="97"/>
        <v>460</v>
      </c>
      <c r="B463" s="30">
        <f>IF(A463&lt;=Calculator!$B$9,'Growth rate'!B462,0)</f>
        <v>0</v>
      </c>
      <c r="C463" s="30">
        <f t="shared" si="101"/>
        <v>0</v>
      </c>
      <c r="D463" s="31">
        <f t="shared" si="102"/>
        <v>0</v>
      </c>
      <c r="E463" s="31">
        <f t="shared" si="103"/>
        <v>0</v>
      </c>
      <c r="F463" s="31">
        <f t="shared" si="98"/>
        <v>0</v>
      </c>
      <c r="G463" s="24">
        <f t="shared" si="104"/>
        <v>0.5</v>
      </c>
      <c r="H463" s="30">
        <f>VLOOKUP(G463,LAI!$E$132:$F$282,2,FALSE)</f>
        <v>2.6069733117608935</v>
      </c>
      <c r="I463" s="32">
        <f t="shared" si="109"/>
        <v>0</v>
      </c>
      <c r="J463" s="40">
        <f t="shared" si="110"/>
        <v>1</v>
      </c>
      <c r="K463" s="41"/>
      <c r="L463" s="40"/>
      <c r="M463" s="23">
        <v>460</v>
      </c>
      <c r="N463" s="30">
        <f>IF(M463&lt;=Calculator!$F$9,'Growth rate'!J462,0)</f>
        <v>0</v>
      </c>
      <c r="O463" s="30">
        <f t="shared" si="105"/>
        <v>0</v>
      </c>
      <c r="P463" s="31">
        <f t="shared" si="106"/>
        <v>0</v>
      </c>
      <c r="Q463" s="31">
        <f t="shared" si="107"/>
        <v>0</v>
      </c>
      <c r="R463" s="31">
        <f t="shared" si="99"/>
        <v>0</v>
      </c>
      <c r="S463" s="24">
        <f t="shared" si="108"/>
        <v>0.5</v>
      </c>
      <c r="T463" s="30">
        <f>VLOOKUP(S463,LAI!$E$132:$F$282,2,FALSE)</f>
        <v>2.6069733117608935</v>
      </c>
      <c r="U463" s="32">
        <f t="shared" si="100"/>
        <v>0</v>
      </c>
      <c r="V463" s="35"/>
    </row>
    <row r="464" spans="1:22" x14ac:dyDescent="0.35">
      <c r="A464" s="23">
        <f t="shared" si="97"/>
        <v>461</v>
      </c>
      <c r="B464" s="30">
        <f>IF(A464&lt;=Calculator!$B$9,'Growth rate'!B463,0)</f>
        <v>0</v>
      </c>
      <c r="C464" s="30">
        <f t="shared" si="101"/>
        <v>0</v>
      </c>
      <c r="D464" s="31">
        <f t="shared" si="102"/>
        <v>0</v>
      </c>
      <c r="E464" s="31">
        <f t="shared" si="103"/>
        <v>0</v>
      </c>
      <c r="F464" s="31">
        <f t="shared" si="98"/>
        <v>0</v>
      </c>
      <c r="G464" s="24">
        <f t="shared" si="104"/>
        <v>0.5</v>
      </c>
      <c r="H464" s="30">
        <f>VLOOKUP(G464,LAI!$E$132:$F$282,2,FALSE)</f>
        <v>2.6069733117608935</v>
      </c>
      <c r="I464" s="32">
        <f t="shared" si="109"/>
        <v>0</v>
      </c>
      <c r="J464" s="40">
        <f t="shared" si="110"/>
        <v>1</v>
      </c>
      <c r="K464" s="41"/>
      <c r="L464" s="40"/>
      <c r="M464" s="23">
        <v>461</v>
      </c>
      <c r="N464" s="30">
        <f>IF(M464&lt;=Calculator!$F$9,'Growth rate'!J463,0)</f>
        <v>0</v>
      </c>
      <c r="O464" s="30">
        <f t="shared" si="105"/>
        <v>0</v>
      </c>
      <c r="P464" s="31">
        <f t="shared" si="106"/>
        <v>0</v>
      </c>
      <c r="Q464" s="31">
        <f t="shared" si="107"/>
        <v>0</v>
      </c>
      <c r="R464" s="31">
        <f t="shared" si="99"/>
        <v>0</v>
      </c>
      <c r="S464" s="24">
        <f t="shared" si="108"/>
        <v>0.5</v>
      </c>
      <c r="T464" s="30">
        <f>VLOOKUP(S464,LAI!$E$132:$F$282,2,FALSE)</f>
        <v>2.6069733117608935</v>
      </c>
      <c r="U464" s="32">
        <f t="shared" si="100"/>
        <v>0</v>
      </c>
      <c r="V464" s="35"/>
    </row>
    <row r="465" spans="1:22" x14ac:dyDescent="0.35">
      <c r="A465" s="23">
        <f t="shared" si="97"/>
        <v>462</v>
      </c>
      <c r="B465" s="30">
        <f>IF(A465&lt;=Calculator!$B$9,'Growth rate'!B464,0)</f>
        <v>0</v>
      </c>
      <c r="C465" s="30">
        <f t="shared" si="101"/>
        <v>0</v>
      </c>
      <c r="D465" s="31">
        <f t="shared" si="102"/>
        <v>0</v>
      </c>
      <c r="E465" s="31">
        <f t="shared" si="103"/>
        <v>0</v>
      </c>
      <c r="F465" s="31">
        <f t="shared" si="98"/>
        <v>0</v>
      </c>
      <c r="G465" s="24">
        <f t="shared" si="104"/>
        <v>0.5</v>
      </c>
      <c r="H465" s="30">
        <f>VLOOKUP(G465,LAI!$E$132:$F$282,2,FALSE)</f>
        <v>2.6069733117608935</v>
      </c>
      <c r="I465" s="32">
        <f t="shared" si="109"/>
        <v>0</v>
      </c>
      <c r="J465" s="40">
        <f t="shared" si="110"/>
        <v>1</v>
      </c>
      <c r="K465" s="41"/>
      <c r="L465" s="40"/>
      <c r="M465" s="23">
        <v>462</v>
      </c>
      <c r="N465" s="30">
        <f>IF(M465&lt;=Calculator!$F$9,'Growth rate'!J464,0)</f>
        <v>0</v>
      </c>
      <c r="O465" s="30">
        <f t="shared" si="105"/>
        <v>0</v>
      </c>
      <c r="P465" s="31">
        <f t="shared" si="106"/>
        <v>0</v>
      </c>
      <c r="Q465" s="31">
        <f t="shared" si="107"/>
        <v>0</v>
      </c>
      <c r="R465" s="31">
        <f t="shared" si="99"/>
        <v>0</v>
      </c>
      <c r="S465" s="24">
        <f t="shared" si="108"/>
        <v>0.5</v>
      </c>
      <c r="T465" s="30">
        <f>VLOOKUP(S465,LAI!$E$132:$F$282,2,FALSE)</f>
        <v>2.6069733117608935</v>
      </c>
      <c r="U465" s="32">
        <f t="shared" si="100"/>
        <v>0</v>
      </c>
      <c r="V465" s="35"/>
    </row>
    <row r="466" spans="1:22" x14ac:dyDescent="0.35">
      <c r="A466" s="23">
        <f t="shared" si="97"/>
        <v>463</v>
      </c>
      <c r="B466" s="30">
        <f>IF(A466&lt;=Calculator!$B$9,'Growth rate'!B465,0)</f>
        <v>0</v>
      </c>
      <c r="C466" s="30">
        <f t="shared" si="101"/>
        <v>0</v>
      </c>
      <c r="D466" s="31">
        <f t="shared" si="102"/>
        <v>0</v>
      </c>
      <c r="E466" s="31">
        <f t="shared" si="103"/>
        <v>0</v>
      </c>
      <c r="F466" s="31">
        <f t="shared" si="98"/>
        <v>0</v>
      </c>
      <c r="G466" s="24">
        <f t="shared" si="104"/>
        <v>0.5</v>
      </c>
      <c r="H466" s="30">
        <f>VLOOKUP(G466,LAI!$E$132:$F$282,2,FALSE)</f>
        <v>2.6069733117608935</v>
      </c>
      <c r="I466" s="32">
        <f t="shared" si="109"/>
        <v>0</v>
      </c>
      <c r="J466" s="40">
        <f t="shared" si="110"/>
        <v>1</v>
      </c>
      <c r="K466" s="41"/>
      <c r="L466" s="40"/>
      <c r="M466" s="23">
        <v>463</v>
      </c>
      <c r="N466" s="30">
        <f>IF(M466&lt;=Calculator!$F$9,'Growth rate'!J465,0)</f>
        <v>0</v>
      </c>
      <c r="O466" s="30">
        <f t="shared" si="105"/>
        <v>0</v>
      </c>
      <c r="P466" s="31">
        <f t="shared" si="106"/>
        <v>0</v>
      </c>
      <c r="Q466" s="31">
        <f t="shared" si="107"/>
        <v>0</v>
      </c>
      <c r="R466" s="31">
        <f t="shared" si="99"/>
        <v>0</v>
      </c>
      <c r="S466" s="24">
        <f t="shared" si="108"/>
        <v>0.5</v>
      </c>
      <c r="T466" s="30">
        <f>VLOOKUP(S466,LAI!$E$132:$F$282,2,FALSE)</f>
        <v>2.6069733117608935</v>
      </c>
      <c r="U466" s="32">
        <f t="shared" si="100"/>
        <v>0</v>
      </c>
      <c r="V466" s="35"/>
    </row>
    <row r="467" spans="1:22" x14ac:dyDescent="0.35">
      <c r="A467" s="23">
        <f t="shared" si="97"/>
        <v>464</v>
      </c>
      <c r="B467" s="30">
        <f>IF(A467&lt;=Calculator!$B$9,'Growth rate'!B466,0)</f>
        <v>0</v>
      </c>
      <c r="C467" s="30">
        <f t="shared" si="101"/>
        <v>0</v>
      </c>
      <c r="D467" s="31">
        <f t="shared" si="102"/>
        <v>0</v>
      </c>
      <c r="E467" s="31">
        <f t="shared" si="103"/>
        <v>0</v>
      </c>
      <c r="F467" s="31">
        <f t="shared" si="98"/>
        <v>0</v>
      </c>
      <c r="G467" s="24">
        <f t="shared" si="104"/>
        <v>0.5</v>
      </c>
      <c r="H467" s="30">
        <f>VLOOKUP(G467,LAI!$E$132:$F$282,2,FALSE)</f>
        <v>2.6069733117608935</v>
      </c>
      <c r="I467" s="32">
        <f t="shared" si="109"/>
        <v>0</v>
      </c>
      <c r="J467" s="40">
        <f t="shared" si="110"/>
        <v>1</v>
      </c>
      <c r="K467" s="41"/>
      <c r="L467" s="40"/>
      <c r="M467" s="23">
        <v>464</v>
      </c>
      <c r="N467" s="30">
        <f>IF(M467&lt;=Calculator!$F$9,'Growth rate'!J466,0)</f>
        <v>0</v>
      </c>
      <c r="O467" s="30">
        <f t="shared" si="105"/>
        <v>0</v>
      </c>
      <c r="P467" s="31">
        <f t="shared" si="106"/>
        <v>0</v>
      </c>
      <c r="Q467" s="31">
        <f t="shared" si="107"/>
        <v>0</v>
      </c>
      <c r="R467" s="31">
        <f t="shared" si="99"/>
        <v>0</v>
      </c>
      <c r="S467" s="24">
        <f t="shared" si="108"/>
        <v>0.5</v>
      </c>
      <c r="T467" s="30">
        <f>VLOOKUP(S467,LAI!$E$132:$F$282,2,FALSE)</f>
        <v>2.6069733117608935</v>
      </c>
      <c r="U467" s="32">
        <f t="shared" si="100"/>
        <v>0</v>
      </c>
      <c r="V467" s="35"/>
    </row>
    <row r="468" spans="1:22" x14ac:dyDescent="0.35">
      <c r="A468" s="23">
        <f t="shared" si="97"/>
        <v>465</v>
      </c>
      <c r="B468" s="30">
        <f>IF(A468&lt;=Calculator!$B$9,'Growth rate'!B467,0)</f>
        <v>0</v>
      </c>
      <c r="C468" s="30">
        <f t="shared" si="101"/>
        <v>0</v>
      </c>
      <c r="D468" s="31">
        <f t="shared" si="102"/>
        <v>0</v>
      </c>
      <c r="E468" s="31">
        <f t="shared" si="103"/>
        <v>0</v>
      </c>
      <c r="F468" s="31">
        <f t="shared" si="98"/>
        <v>0</v>
      </c>
      <c r="G468" s="24">
        <f t="shared" si="104"/>
        <v>0.5</v>
      </c>
      <c r="H468" s="30">
        <f>VLOOKUP(G468,LAI!$E$132:$F$282,2,FALSE)</f>
        <v>2.6069733117608935</v>
      </c>
      <c r="I468" s="32">
        <f t="shared" si="109"/>
        <v>0</v>
      </c>
      <c r="J468" s="40">
        <f t="shared" si="110"/>
        <v>1</v>
      </c>
      <c r="K468" s="41"/>
      <c r="L468" s="40"/>
      <c r="M468" s="23">
        <v>465</v>
      </c>
      <c r="N468" s="30">
        <f>IF(M468&lt;=Calculator!$F$9,'Growth rate'!J467,0)</f>
        <v>0</v>
      </c>
      <c r="O468" s="30">
        <f t="shared" si="105"/>
        <v>0</v>
      </c>
      <c r="P468" s="31">
        <f t="shared" si="106"/>
        <v>0</v>
      </c>
      <c r="Q468" s="31">
        <f t="shared" si="107"/>
        <v>0</v>
      </c>
      <c r="R468" s="31">
        <f t="shared" si="99"/>
        <v>0</v>
      </c>
      <c r="S468" s="24">
        <f t="shared" si="108"/>
        <v>0.5</v>
      </c>
      <c r="T468" s="30">
        <f>VLOOKUP(S468,LAI!$E$132:$F$282,2,FALSE)</f>
        <v>2.6069733117608935</v>
      </c>
      <c r="U468" s="32">
        <f t="shared" si="100"/>
        <v>0</v>
      </c>
      <c r="V468" s="35"/>
    </row>
    <row r="469" spans="1:22" x14ac:dyDescent="0.35">
      <c r="A469" s="23">
        <f t="shared" si="97"/>
        <v>466</v>
      </c>
      <c r="B469" s="30">
        <f>IF(A469&lt;=Calculator!$B$9,'Growth rate'!B468,0)</f>
        <v>0</v>
      </c>
      <c r="C469" s="30">
        <f t="shared" si="101"/>
        <v>0</v>
      </c>
      <c r="D469" s="31">
        <f t="shared" si="102"/>
        <v>0</v>
      </c>
      <c r="E469" s="31">
        <f t="shared" si="103"/>
        <v>0</v>
      </c>
      <c r="F469" s="31">
        <f t="shared" si="98"/>
        <v>0</v>
      </c>
      <c r="G469" s="24">
        <f t="shared" si="104"/>
        <v>0.5</v>
      </c>
      <c r="H469" s="30">
        <f>VLOOKUP(G469,LAI!$E$132:$F$282,2,FALSE)</f>
        <v>2.6069733117608935</v>
      </c>
      <c r="I469" s="32">
        <f t="shared" si="109"/>
        <v>0</v>
      </c>
      <c r="J469" s="40">
        <f t="shared" si="110"/>
        <v>1</v>
      </c>
      <c r="K469" s="41"/>
      <c r="L469" s="40"/>
      <c r="M469" s="23">
        <v>466</v>
      </c>
      <c r="N469" s="30">
        <f>IF(M469&lt;=Calculator!$F$9,'Growth rate'!J468,0)</f>
        <v>0</v>
      </c>
      <c r="O469" s="30">
        <f t="shared" si="105"/>
        <v>0</v>
      </c>
      <c r="P469" s="31">
        <f t="shared" si="106"/>
        <v>0</v>
      </c>
      <c r="Q469" s="31">
        <f t="shared" si="107"/>
        <v>0</v>
      </c>
      <c r="R469" s="31">
        <f t="shared" si="99"/>
        <v>0</v>
      </c>
      <c r="S469" s="24">
        <f t="shared" si="108"/>
        <v>0.5</v>
      </c>
      <c r="T469" s="30">
        <f>VLOOKUP(S469,LAI!$E$132:$F$282,2,FALSE)</f>
        <v>2.6069733117608935</v>
      </c>
      <c r="U469" s="32">
        <f t="shared" si="100"/>
        <v>0</v>
      </c>
      <c r="V469" s="35"/>
    </row>
    <row r="470" spans="1:22" x14ac:dyDescent="0.35">
      <c r="A470" s="23">
        <f t="shared" si="97"/>
        <v>467</v>
      </c>
      <c r="B470" s="30">
        <f>IF(A470&lt;=Calculator!$B$9,'Growth rate'!B469,0)</f>
        <v>0</v>
      </c>
      <c r="C470" s="30">
        <f t="shared" si="101"/>
        <v>0</v>
      </c>
      <c r="D470" s="31">
        <f t="shared" si="102"/>
        <v>0</v>
      </c>
      <c r="E470" s="31">
        <f t="shared" si="103"/>
        <v>0</v>
      </c>
      <c r="F470" s="31">
        <f t="shared" si="98"/>
        <v>0</v>
      </c>
      <c r="G470" s="24">
        <f t="shared" si="104"/>
        <v>0.5</v>
      </c>
      <c r="H470" s="30">
        <f>VLOOKUP(G470,LAI!$E$132:$F$282,2,FALSE)</f>
        <v>2.6069733117608935</v>
      </c>
      <c r="I470" s="32">
        <f t="shared" si="109"/>
        <v>0</v>
      </c>
      <c r="J470" s="40">
        <f t="shared" si="110"/>
        <v>1</v>
      </c>
      <c r="K470" s="41"/>
      <c r="L470" s="40"/>
      <c r="M470" s="23">
        <v>467</v>
      </c>
      <c r="N470" s="30">
        <f>IF(M470&lt;=Calculator!$F$9,'Growth rate'!J469,0)</f>
        <v>0</v>
      </c>
      <c r="O470" s="30">
        <f t="shared" si="105"/>
        <v>0</v>
      </c>
      <c r="P470" s="31">
        <f t="shared" si="106"/>
        <v>0</v>
      </c>
      <c r="Q470" s="31">
        <f t="shared" si="107"/>
        <v>0</v>
      </c>
      <c r="R470" s="31">
        <f t="shared" si="99"/>
        <v>0</v>
      </c>
      <c r="S470" s="24">
        <f t="shared" si="108"/>
        <v>0.5</v>
      </c>
      <c r="T470" s="30">
        <f>VLOOKUP(S470,LAI!$E$132:$F$282,2,FALSE)</f>
        <v>2.6069733117608935</v>
      </c>
      <c r="U470" s="32">
        <f t="shared" si="100"/>
        <v>0</v>
      </c>
      <c r="V470" s="35"/>
    </row>
    <row r="471" spans="1:22" x14ac:dyDescent="0.35">
      <c r="A471" s="23">
        <f t="shared" si="97"/>
        <v>468</v>
      </c>
      <c r="B471" s="30">
        <f>IF(A471&lt;=Calculator!$B$9,'Growth rate'!B470,0)</f>
        <v>0</v>
      </c>
      <c r="C471" s="30">
        <f t="shared" si="101"/>
        <v>0</v>
      </c>
      <c r="D471" s="31">
        <f t="shared" si="102"/>
        <v>0</v>
      </c>
      <c r="E471" s="31">
        <f t="shared" si="103"/>
        <v>0</v>
      </c>
      <c r="F471" s="31">
        <f t="shared" si="98"/>
        <v>0</v>
      </c>
      <c r="G471" s="24">
        <f t="shared" si="104"/>
        <v>0.5</v>
      </c>
      <c r="H471" s="30">
        <f>VLOOKUP(G471,LAI!$E$132:$F$282,2,FALSE)</f>
        <v>2.6069733117608935</v>
      </c>
      <c r="I471" s="32">
        <f t="shared" si="109"/>
        <v>0</v>
      </c>
      <c r="J471" s="40">
        <f t="shared" si="110"/>
        <v>1</v>
      </c>
      <c r="K471" s="41"/>
      <c r="L471" s="40"/>
      <c r="M471" s="23">
        <v>468</v>
      </c>
      <c r="N471" s="30">
        <f>IF(M471&lt;=Calculator!$F$9,'Growth rate'!J470,0)</f>
        <v>0</v>
      </c>
      <c r="O471" s="30">
        <f t="shared" si="105"/>
        <v>0</v>
      </c>
      <c r="P471" s="31">
        <f t="shared" si="106"/>
        <v>0</v>
      </c>
      <c r="Q471" s="31">
        <f t="shared" si="107"/>
        <v>0</v>
      </c>
      <c r="R471" s="31">
        <f t="shared" si="99"/>
        <v>0</v>
      </c>
      <c r="S471" s="24">
        <f t="shared" si="108"/>
        <v>0.5</v>
      </c>
      <c r="T471" s="30">
        <f>VLOOKUP(S471,LAI!$E$132:$F$282,2,FALSE)</f>
        <v>2.6069733117608935</v>
      </c>
      <c r="U471" s="32">
        <f t="shared" si="100"/>
        <v>0</v>
      </c>
      <c r="V471" s="35"/>
    </row>
    <row r="472" spans="1:22" x14ac:dyDescent="0.35">
      <c r="A472" s="23">
        <f t="shared" si="97"/>
        <v>469</v>
      </c>
      <c r="B472" s="30">
        <f>IF(A472&lt;=Calculator!$B$9,'Growth rate'!B471,0)</f>
        <v>0</v>
      </c>
      <c r="C472" s="30">
        <f t="shared" si="101"/>
        <v>0</v>
      </c>
      <c r="D472" s="31">
        <f t="shared" si="102"/>
        <v>0</v>
      </c>
      <c r="E472" s="31">
        <f t="shared" si="103"/>
        <v>0</v>
      </c>
      <c r="F472" s="31">
        <f t="shared" si="98"/>
        <v>0</v>
      </c>
      <c r="G472" s="24">
        <f t="shared" si="104"/>
        <v>0.5</v>
      </c>
      <c r="H472" s="30">
        <f>VLOOKUP(G472,LAI!$E$132:$F$282,2,FALSE)</f>
        <v>2.6069733117608935</v>
      </c>
      <c r="I472" s="32">
        <f t="shared" si="109"/>
        <v>0</v>
      </c>
      <c r="J472" s="40">
        <f t="shared" si="110"/>
        <v>1</v>
      </c>
      <c r="K472" s="41"/>
      <c r="L472" s="40"/>
      <c r="M472" s="23">
        <v>469</v>
      </c>
      <c r="N472" s="30">
        <f>IF(M472&lt;=Calculator!$F$9,'Growth rate'!J471,0)</f>
        <v>0</v>
      </c>
      <c r="O472" s="30">
        <f t="shared" si="105"/>
        <v>0</v>
      </c>
      <c r="P472" s="31">
        <f t="shared" si="106"/>
        <v>0</v>
      </c>
      <c r="Q472" s="31">
        <f t="shared" si="107"/>
        <v>0</v>
      </c>
      <c r="R472" s="31">
        <f t="shared" si="99"/>
        <v>0</v>
      </c>
      <c r="S472" s="24">
        <f t="shared" si="108"/>
        <v>0.5</v>
      </c>
      <c r="T472" s="30">
        <f>VLOOKUP(S472,LAI!$E$132:$F$282,2,FALSE)</f>
        <v>2.6069733117608935</v>
      </c>
      <c r="U472" s="32">
        <f t="shared" si="100"/>
        <v>0</v>
      </c>
      <c r="V472" s="35"/>
    </row>
    <row r="473" spans="1:22" x14ac:dyDescent="0.35">
      <c r="A473" s="23">
        <f t="shared" si="97"/>
        <v>470</v>
      </c>
      <c r="B473" s="30">
        <f>IF(A473&lt;=Calculator!$B$9,'Growth rate'!B472,0)</f>
        <v>0</v>
      </c>
      <c r="C473" s="30">
        <f t="shared" si="101"/>
        <v>0</v>
      </c>
      <c r="D473" s="31">
        <f t="shared" si="102"/>
        <v>0</v>
      </c>
      <c r="E473" s="31">
        <f t="shared" si="103"/>
        <v>0</v>
      </c>
      <c r="F473" s="31">
        <f t="shared" si="98"/>
        <v>0</v>
      </c>
      <c r="G473" s="24">
        <f t="shared" si="104"/>
        <v>0.5</v>
      </c>
      <c r="H473" s="30">
        <f>VLOOKUP(G473,LAI!$E$132:$F$282,2,FALSE)</f>
        <v>2.6069733117608935</v>
      </c>
      <c r="I473" s="32">
        <f t="shared" si="109"/>
        <v>0</v>
      </c>
      <c r="J473" s="40">
        <f t="shared" si="110"/>
        <v>1</v>
      </c>
      <c r="K473" s="41"/>
      <c r="L473" s="40"/>
      <c r="M473" s="23">
        <v>470</v>
      </c>
      <c r="N473" s="30">
        <f>IF(M473&lt;=Calculator!$F$9,'Growth rate'!J472,0)</f>
        <v>0</v>
      </c>
      <c r="O473" s="30">
        <f t="shared" si="105"/>
        <v>0</v>
      </c>
      <c r="P473" s="31">
        <f t="shared" si="106"/>
        <v>0</v>
      </c>
      <c r="Q473" s="31">
        <f t="shared" si="107"/>
        <v>0</v>
      </c>
      <c r="R473" s="31">
        <f t="shared" si="99"/>
        <v>0</v>
      </c>
      <c r="S473" s="24">
        <f t="shared" si="108"/>
        <v>0.5</v>
      </c>
      <c r="T473" s="30">
        <f>VLOOKUP(S473,LAI!$E$132:$F$282,2,FALSE)</f>
        <v>2.6069733117608935</v>
      </c>
      <c r="U473" s="32">
        <f t="shared" si="100"/>
        <v>0</v>
      </c>
      <c r="V473" s="35"/>
    </row>
    <row r="474" spans="1:22" x14ac:dyDescent="0.35">
      <c r="A474" s="23">
        <f t="shared" si="97"/>
        <v>471</v>
      </c>
      <c r="B474" s="30">
        <f>IF(A474&lt;=Calculator!$B$9,'Growth rate'!B473,0)</f>
        <v>0</v>
      </c>
      <c r="C474" s="30">
        <f t="shared" si="101"/>
        <v>0</v>
      </c>
      <c r="D474" s="31">
        <f t="shared" si="102"/>
        <v>0</v>
      </c>
      <c r="E474" s="31">
        <f t="shared" si="103"/>
        <v>0</v>
      </c>
      <c r="F474" s="31">
        <f t="shared" si="98"/>
        <v>0</v>
      </c>
      <c r="G474" s="24">
        <f t="shared" si="104"/>
        <v>0.5</v>
      </c>
      <c r="H474" s="30">
        <f>VLOOKUP(G474,LAI!$E$132:$F$282,2,FALSE)</f>
        <v>2.6069733117608935</v>
      </c>
      <c r="I474" s="32">
        <f t="shared" si="109"/>
        <v>0</v>
      </c>
      <c r="J474" s="40">
        <f t="shared" si="110"/>
        <v>1</v>
      </c>
      <c r="K474" s="41"/>
      <c r="L474" s="40"/>
      <c r="M474" s="23">
        <v>471</v>
      </c>
      <c r="N474" s="30">
        <f>IF(M474&lt;=Calculator!$F$9,'Growth rate'!J473,0)</f>
        <v>0</v>
      </c>
      <c r="O474" s="30">
        <f t="shared" si="105"/>
        <v>0</v>
      </c>
      <c r="P474" s="31">
        <f t="shared" si="106"/>
        <v>0</v>
      </c>
      <c r="Q474" s="31">
        <f t="shared" si="107"/>
        <v>0</v>
      </c>
      <c r="R474" s="31">
        <f t="shared" si="99"/>
        <v>0</v>
      </c>
      <c r="S474" s="24">
        <f t="shared" si="108"/>
        <v>0.5</v>
      </c>
      <c r="T474" s="30">
        <f>VLOOKUP(S474,LAI!$E$132:$F$282,2,FALSE)</f>
        <v>2.6069733117608935</v>
      </c>
      <c r="U474" s="32">
        <f t="shared" si="100"/>
        <v>0</v>
      </c>
      <c r="V474" s="35"/>
    </row>
    <row r="475" spans="1:22" x14ac:dyDescent="0.35">
      <c r="A475" s="23">
        <f t="shared" si="97"/>
        <v>472</v>
      </c>
      <c r="B475" s="30">
        <f>IF(A475&lt;=Calculator!$B$9,'Growth rate'!B474,0)</f>
        <v>0</v>
      </c>
      <c r="C475" s="30">
        <f t="shared" si="101"/>
        <v>0</v>
      </c>
      <c r="D475" s="31">
        <f t="shared" si="102"/>
        <v>0</v>
      </c>
      <c r="E475" s="31">
        <f t="shared" si="103"/>
        <v>0</v>
      </c>
      <c r="F475" s="31">
        <f t="shared" si="98"/>
        <v>0</v>
      </c>
      <c r="G475" s="24">
        <f t="shared" si="104"/>
        <v>0.5</v>
      </c>
      <c r="H475" s="30">
        <f>VLOOKUP(G475,LAI!$E$132:$F$282,2,FALSE)</f>
        <v>2.6069733117608935</v>
      </c>
      <c r="I475" s="32">
        <f t="shared" si="109"/>
        <v>0</v>
      </c>
      <c r="J475" s="40">
        <f t="shared" si="110"/>
        <v>1</v>
      </c>
      <c r="K475" s="41"/>
      <c r="L475" s="40"/>
      <c r="M475" s="23">
        <v>472</v>
      </c>
      <c r="N475" s="30">
        <f>IF(M475&lt;=Calculator!$F$9,'Growth rate'!J474,0)</f>
        <v>0</v>
      </c>
      <c r="O475" s="30">
        <f t="shared" si="105"/>
        <v>0</v>
      </c>
      <c r="P475" s="31">
        <f t="shared" si="106"/>
        <v>0</v>
      </c>
      <c r="Q475" s="31">
        <f t="shared" si="107"/>
        <v>0</v>
      </c>
      <c r="R475" s="31">
        <f t="shared" si="99"/>
        <v>0</v>
      </c>
      <c r="S475" s="24">
        <f t="shared" si="108"/>
        <v>0.5</v>
      </c>
      <c r="T475" s="30">
        <f>VLOOKUP(S475,LAI!$E$132:$F$282,2,FALSE)</f>
        <v>2.6069733117608935</v>
      </c>
      <c r="U475" s="32">
        <f t="shared" si="100"/>
        <v>0</v>
      </c>
      <c r="V475" s="35"/>
    </row>
    <row r="476" spans="1:22" x14ac:dyDescent="0.35">
      <c r="A476" s="23">
        <f t="shared" si="97"/>
        <v>473</v>
      </c>
      <c r="B476" s="30">
        <f>IF(A476&lt;=Calculator!$B$9,'Growth rate'!B475,0)</f>
        <v>0</v>
      </c>
      <c r="C476" s="30">
        <f t="shared" si="101"/>
        <v>0</v>
      </c>
      <c r="D476" s="31">
        <f t="shared" si="102"/>
        <v>0</v>
      </c>
      <c r="E476" s="31">
        <f t="shared" si="103"/>
        <v>0</v>
      </c>
      <c r="F476" s="31">
        <f t="shared" si="98"/>
        <v>0</v>
      </c>
      <c r="G476" s="24">
        <f t="shared" si="104"/>
        <v>0.5</v>
      </c>
      <c r="H476" s="30">
        <f>VLOOKUP(G476,LAI!$E$132:$F$282,2,FALSE)</f>
        <v>2.6069733117608935</v>
      </c>
      <c r="I476" s="32">
        <f t="shared" si="109"/>
        <v>0</v>
      </c>
      <c r="J476" s="40">
        <f t="shared" si="110"/>
        <v>1</v>
      </c>
      <c r="K476" s="41"/>
      <c r="L476" s="40"/>
      <c r="M476" s="23">
        <v>473</v>
      </c>
      <c r="N476" s="30">
        <f>IF(M476&lt;=Calculator!$F$9,'Growth rate'!J475,0)</f>
        <v>0</v>
      </c>
      <c r="O476" s="30">
        <f t="shared" si="105"/>
        <v>0</v>
      </c>
      <c r="P476" s="31">
        <f t="shared" si="106"/>
        <v>0</v>
      </c>
      <c r="Q476" s="31">
        <f t="shared" si="107"/>
        <v>0</v>
      </c>
      <c r="R476" s="31">
        <f t="shared" si="99"/>
        <v>0</v>
      </c>
      <c r="S476" s="24">
        <f t="shared" si="108"/>
        <v>0.5</v>
      </c>
      <c r="T476" s="30">
        <f>VLOOKUP(S476,LAI!$E$132:$F$282,2,FALSE)</f>
        <v>2.6069733117608935</v>
      </c>
      <c r="U476" s="32">
        <f t="shared" si="100"/>
        <v>0</v>
      </c>
      <c r="V476" s="35"/>
    </row>
    <row r="477" spans="1:22" x14ac:dyDescent="0.35">
      <c r="A477" s="23">
        <f t="shared" si="97"/>
        <v>474</v>
      </c>
      <c r="B477" s="30">
        <f>IF(A477&lt;=Calculator!$B$9,'Growth rate'!B476,0)</f>
        <v>0</v>
      </c>
      <c r="C477" s="30">
        <f t="shared" si="101"/>
        <v>0</v>
      </c>
      <c r="D477" s="31">
        <f t="shared" si="102"/>
        <v>0</v>
      </c>
      <c r="E477" s="31">
        <f t="shared" si="103"/>
        <v>0</v>
      </c>
      <c r="F477" s="31">
        <f t="shared" si="98"/>
        <v>0</v>
      </c>
      <c r="G477" s="24">
        <f t="shared" si="104"/>
        <v>0.5</v>
      </c>
      <c r="H477" s="30">
        <f>VLOOKUP(G477,LAI!$E$132:$F$282,2,FALSE)</f>
        <v>2.6069733117608935</v>
      </c>
      <c r="I477" s="32">
        <f t="shared" si="109"/>
        <v>0</v>
      </c>
      <c r="J477" s="40">
        <f t="shared" si="110"/>
        <v>1</v>
      </c>
      <c r="K477" s="41"/>
      <c r="L477" s="40"/>
      <c r="M477" s="23">
        <v>474</v>
      </c>
      <c r="N477" s="30">
        <f>IF(M477&lt;=Calculator!$F$9,'Growth rate'!J476,0)</f>
        <v>0</v>
      </c>
      <c r="O477" s="30">
        <f t="shared" si="105"/>
        <v>0</v>
      </c>
      <c r="P477" s="31">
        <f t="shared" si="106"/>
        <v>0</v>
      </c>
      <c r="Q477" s="31">
        <f t="shared" si="107"/>
        <v>0</v>
      </c>
      <c r="R477" s="31">
        <f t="shared" si="99"/>
        <v>0</v>
      </c>
      <c r="S477" s="24">
        <f t="shared" si="108"/>
        <v>0.5</v>
      </c>
      <c r="T477" s="30">
        <f>VLOOKUP(S477,LAI!$E$132:$F$282,2,FALSE)</f>
        <v>2.6069733117608935</v>
      </c>
      <c r="U477" s="32">
        <f t="shared" si="100"/>
        <v>0</v>
      </c>
      <c r="V477" s="35"/>
    </row>
    <row r="478" spans="1:22" x14ac:dyDescent="0.35">
      <c r="A478" s="23">
        <f t="shared" si="97"/>
        <v>475</v>
      </c>
      <c r="B478" s="30">
        <f>IF(A478&lt;=Calculator!$B$9,'Growth rate'!B477,0)</f>
        <v>0</v>
      </c>
      <c r="C478" s="30">
        <f t="shared" si="101"/>
        <v>0</v>
      </c>
      <c r="D478" s="31">
        <f t="shared" si="102"/>
        <v>0</v>
      </c>
      <c r="E478" s="31">
        <f t="shared" si="103"/>
        <v>0</v>
      </c>
      <c r="F478" s="31">
        <f t="shared" si="98"/>
        <v>0</v>
      </c>
      <c r="G478" s="24">
        <f t="shared" si="104"/>
        <v>0.5</v>
      </c>
      <c r="H478" s="30">
        <f>VLOOKUP(G478,LAI!$E$132:$F$282,2,FALSE)</f>
        <v>2.6069733117608935</v>
      </c>
      <c r="I478" s="32">
        <f t="shared" si="109"/>
        <v>0</v>
      </c>
      <c r="J478" s="40">
        <f t="shared" si="110"/>
        <v>1</v>
      </c>
      <c r="K478" s="41"/>
      <c r="L478" s="40"/>
      <c r="M478" s="23">
        <v>475</v>
      </c>
      <c r="N478" s="30">
        <f>IF(M478&lt;=Calculator!$F$9,'Growth rate'!J477,0)</f>
        <v>0</v>
      </c>
      <c r="O478" s="30">
        <f t="shared" si="105"/>
        <v>0</v>
      </c>
      <c r="P478" s="31">
        <f t="shared" si="106"/>
        <v>0</v>
      </c>
      <c r="Q478" s="31">
        <f t="shared" si="107"/>
        <v>0</v>
      </c>
      <c r="R478" s="31">
        <f t="shared" si="99"/>
        <v>0</v>
      </c>
      <c r="S478" s="24">
        <f t="shared" si="108"/>
        <v>0.5</v>
      </c>
      <c r="T478" s="30">
        <f>VLOOKUP(S478,LAI!$E$132:$F$282,2,FALSE)</f>
        <v>2.6069733117608935</v>
      </c>
      <c r="U478" s="32">
        <f t="shared" si="100"/>
        <v>0</v>
      </c>
      <c r="V478" s="35"/>
    </row>
    <row r="479" spans="1:22" x14ac:dyDescent="0.35">
      <c r="A479" s="23">
        <f t="shared" si="97"/>
        <v>476</v>
      </c>
      <c r="B479" s="30">
        <f>IF(A479&lt;=Calculator!$B$9,'Growth rate'!B478,0)</f>
        <v>0</v>
      </c>
      <c r="C479" s="30">
        <f t="shared" si="101"/>
        <v>0</v>
      </c>
      <c r="D479" s="31">
        <f t="shared" si="102"/>
        <v>0</v>
      </c>
      <c r="E479" s="31">
        <f t="shared" si="103"/>
        <v>0</v>
      </c>
      <c r="F479" s="31">
        <f t="shared" si="98"/>
        <v>0</v>
      </c>
      <c r="G479" s="24">
        <f t="shared" si="104"/>
        <v>0.5</v>
      </c>
      <c r="H479" s="30">
        <f>VLOOKUP(G479,LAI!$E$132:$F$282,2,FALSE)</f>
        <v>2.6069733117608935</v>
      </c>
      <c r="I479" s="32">
        <f t="shared" si="109"/>
        <v>0</v>
      </c>
      <c r="J479" s="40">
        <f t="shared" si="110"/>
        <v>1</v>
      </c>
      <c r="K479" s="41"/>
      <c r="L479" s="40"/>
      <c r="M479" s="23">
        <v>476</v>
      </c>
      <c r="N479" s="30">
        <f>IF(M479&lt;=Calculator!$F$9,'Growth rate'!J478,0)</f>
        <v>0</v>
      </c>
      <c r="O479" s="30">
        <f t="shared" si="105"/>
        <v>0</v>
      </c>
      <c r="P479" s="31">
        <f t="shared" si="106"/>
        <v>0</v>
      </c>
      <c r="Q479" s="31">
        <f t="shared" si="107"/>
        <v>0</v>
      </c>
      <c r="R479" s="31">
        <f t="shared" si="99"/>
        <v>0</v>
      </c>
      <c r="S479" s="24">
        <f t="shared" si="108"/>
        <v>0.5</v>
      </c>
      <c r="T479" s="30">
        <f>VLOOKUP(S479,LAI!$E$132:$F$282,2,FALSE)</f>
        <v>2.6069733117608935</v>
      </c>
      <c r="U479" s="32">
        <f t="shared" si="100"/>
        <v>0</v>
      </c>
      <c r="V479" s="35"/>
    </row>
    <row r="480" spans="1:22" x14ac:dyDescent="0.35">
      <c r="A480" s="23">
        <f t="shared" si="97"/>
        <v>477</v>
      </c>
      <c r="B480" s="30">
        <f>IF(A480&lt;=Calculator!$B$9,'Growth rate'!B479,0)</f>
        <v>0</v>
      </c>
      <c r="C480" s="30">
        <f t="shared" si="101"/>
        <v>0</v>
      </c>
      <c r="D480" s="31">
        <f t="shared" si="102"/>
        <v>0</v>
      </c>
      <c r="E480" s="31">
        <f t="shared" si="103"/>
        <v>0</v>
      </c>
      <c r="F480" s="31">
        <f t="shared" si="98"/>
        <v>0</v>
      </c>
      <c r="G480" s="24">
        <f t="shared" si="104"/>
        <v>0.5</v>
      </c>
      <c r="H480" s="30">
        <f>VLOOKUP(G480,LAI!$E$132:$F$282,2,FALSE)</f>
        <v>2.6069733117608935</v>
      </c>
      <c r="I480" s="32">
        <f t="shared" si="109"/>
        <v>0</v>
      </c>
      <c r="J480" s="40">
        <f t="shared" si="110"/>
        <v>1</v>
      </c>
      <c r="K480" s="41"/>
      <c r="L480" s="40"/>
      <c r="M480" s="23">
        <v>477</v>
      </c>
      <c r="N480" s="30">
        <f>IF(M480&lt;=Calculator!$F$9,'Growth rate'!J479,0)</f>
        <v>0</v>
      </c>
      <c r="O480" s="30">
        <f t="shared" si="105"/>
        <v>0</v>
      </c>
      <c r="P480" s="31">
        <f t="shared" si="106"/>
        <v>0</v>
      </c>
      <c r="Q480" s="31">
        <f t="shared" si="107"/>
        <v>0</v>
      </c>
      <c r="R480" s="31">
        <f t="shared" si="99"/>
        <v>0</v>
      </c>
      <c r="S480" s="24">
        <f t="shared" si="108"/>
        <v>0.5</v>
      </c>
      <c r="T480" s="30">
        <f>VLOOKUP(S480,LAI!$E$132:$F$282,2,FALSE)</f>
        <v>2.6069733117608935</v>
      </c>
      <c r="U480" s="32">
        <f t="shared" si="100"/>
        <v>0</v>
      </c>
      <c r="V480" s="35"/>
    </row>
    <row r="481" spans="1:22" x14ac:dyDescent="0.35">
      <c r="A481" s="23">
        <f t="shared" si="97"/>
        <v>478</v>
      </c>
      <c r="B481" s="30">
        <f>IF(A481&lt;=Calculator!$B$9,'Growth rate'!B480,0)</f>
        <v>0</v>
      </c>
      <c r="C481" s="30">
        <f t="shared" si="101"/>
        <v>0</v>
      </c>
      <c r="D481" s="31">
        <f t="shared" si="102"/>
        <v>0</v>
      </c>
      <c r="E481" s="31">
        <f t="shared" si="103"/>
        <v>0</v>
      </c>
      <c r="F481" s="31">
        <f t="shared" si="98"/>
        <v>0</v>
      </c>
      <c r="G481" s="24">
        <f t="shared" si="104"/>
        <v>0.5</v>
      </c>
      <c r="H481" s="30">
        <f>VLOOKUP(G481,LAI!$E$132:$F$282,2,FALSE)</f>
        <v>2.6069733117608935</v>
      </c>
      <c r="I481" s="32">
        <f t="shared" si="109"/>
        <v>0</v>
      </c>
      <c r="J481" s="40">
        <f t="shared" si="110"/>
        <v>1</v>
      </c>
      <c r="K481" s="41"/>
      <c r="L481" s="40"/>
      <c r="M481" s="23">
        <v>478</v>
      </c>
      <c r="N481" s="30">
        <f>IF(M481&lt;=Calculator!$F$9,'Growth rate'!J480,0)</f>
        <v>0</v>
      </c>
      <c r="O481" s="30">
        <f t="shared" si="105"/>
        <v>0</v>
      </c>
      <c r="P481" s="31">
        <f t="shared" si="106"/>
        <v>0</v>
      </c>
      <c r="Q481" s="31">
        <f t="shared" si="107"/>
        <v>0</v>
      </c>
      <c r="R481" s="31">
        <f t="shared" si="99"/>
        <v>0</v>
      </c>
      <c r="S481" s="24">
        <f t="shared" si="108"/>
        <v>0.5</v>
      </c>
      <c r="T481" s="30">
        <f>VLOOKUP(S481,LAI!$E$132:$F$282,2,FALSE)</f>
        <v>2.6069733117608935</v>
      </c>
      <c r="U481" s="32">
        <f t="shared" si="100"/>
        <v>0</v>
      </c>
      <c r="V481" s="35"/>
    </row>
    <row r="482" spans="1:22" x14ac:dyDescent="0.35">
      <c r="A482" s="23">
        <f t="shared" si="97"/>
        <v>479</v>
      </c>
      <c r="B482" s="30">
        <f>IF(A482&lt;=Calculator!$B$9,'Growth rate'!B481,0)</f>
        <v>0</v>
      </c>
      <c r="C482" s="30">
        <f t="shared" si="101"/>
        <v>0</v>
      </c>
      <c r="D482" s="31">
        <f t="shared" si="102"/>
        <v>0</v>
      </c>
      <c r="E482" s="31">
        <f t="shared" si="103"/>
        <v>0</v>
      </c>
      <c r="F482" s="31">
        <f t="shared" si="98"/>
        <v>0</v>
      </c>
      <c r="G482" s="24">
        <f t="shared" si="104"/>
        <v>0.5</v>
      </c>
      <c r="H482" s="30">
        <f>VLOOKUP(G482,LAI!$E$132:$F$282,2,FALSE)</f>
        <v>2.6069733117608935</v>
      </c>
      <c r="I482" s="32">
        <f t="shared" si="109"/>
        <v>0</v>
      </c>
      <c r="J482" s="40">
        <f t="shared" si="110"/>
        <v>1</v>
      </c>
      <c r="K482" s="41"/>
      <c r="L482" s="40"/>
      <c r="M482" s="23">
        <v>479</v>
      </c>
      <c r="N482" s="30">
        <f>IF(M482&lt;=Calculator!$F$9,'Growth rate'!J481,0)</f>
        <v>0</v>
      </c>
      <c r="O482" s="30">
        <f t="shared" si="105"/>
        <v>0</v>
      </c>
      <c r="P482" s="31">
        <f t="shared" si="106"/>
        <v>0</v>
      </c>
      <c r="Q482" s="31">
        <f t="shared" si="107"/>
        <v>0</v>
      </c>
      <c r="R482" s="31">
        <f t="shared" si="99"/>
        <v>0</v>
      </c>
      <c r="S482" s="24">
        <f t="shared" si="108"/>
        <v>0.5</v>
      </c>
      <c r="T482" s="30">
        <f>VLOOKUP(S482,LAI!$E$132:$F$282,2,FALSE)</f>
        <v>2.6069733117608935</v>
      </c>
      <c r="U482" s="32">
        <f t="shared" si="100"/>
        <v>0</v>
      </c>
      <c r="V482" s="35"/>
    </row>
    <row r="483" spans="1:22" x14ac:dyDescent="0.35">
      <c r="A483" s="23">
        <f t="shared" si="97"/>
        <v>480</v>
      </c>
      <c r="B483" s="30">
        <f>IF(A483&lt;=Calculator!$B$9,'Growth rate'!B482,0)</f>
        <v>0</v>
      </c>
      <c r="C483" s="30">
        <f t="shared" si="101"/>
        <v>0</v>
      </c>
      <c r="D483" s="31">
        <f t="shared" si="102"/>
        <v>0</v>
      </c>
      <c r="E483" s="31">
        <f t="shared" si="103"/>
        <v>0</v>
      </c>
      <c r="F483" s="31">
        <f t="shared" si="98"/>
        <v>0</v>
      </c>
      <c r="G483" s="24">
        <f t="shared" si="104"/>
        <v>0.5</v>
      </c>
      <c r="H483" s="30">
        <f>VLOOKUP(G483,LAI!$E$132:$F$282,2,FALSE)</f>
        <v>2.6069733117608935</v>
      </c>
      <c r="I483" s="32">
        <f t="shared" si="109"/>
        <v>0</v>
      </c>
      <c r="J483" s="40">
        <f t="shared" si="110"/>
        <v>1</v>
      </c>
      <c r="K483" s="41"/>
      <c r="L483" s="40"/>
      <c r="M483" s="23">
        <v>480</v>
      </c>
      <c r="N483" s="30">
        <f>IF(M483&lt;=Calculator!$F$9,'Growth rate'!J482,0)</f>
        <v>0</v>
      </c>
      <c r="O483" s="30">
        <f t="shared" si="105"/>
        <v>0</v>
      </c>
      <c r="P483" s="31">
        <f t="shared" si="106"/>
        <v>0</v>
      </c>
      <c r="Q483" s="31">
        <f t="shared" si="107"/>
        <v>0</v>
      </c>
      <c r="R483" s="31">
        <f t="shared" si="99"/>
        <v>0</v>
      </c>
      <c r="S483" s="24">
        <f t="shared" si="108"/>
        <v>0.5</v>
      </c>
      <c r="T483" s="30">
        <f>VLOOKUP(S483,LAI!$E$132:$F$282,2,FALSE)</f>
        <v>2.6069733117608935</v>
      </c>
      <c r="U483" s="32">
        <f t="shared" si="100"/>
        <v>0</v>
      </c>
      <c r="V483" s="35"/>
    </row>
    <row r="484" spans="1:22" x14ac:dyDescent="0.35">
      <c r="A484" s="23">
        <f t="shared" si="97"/>
        <v>481</v>
      </c>
      <c r="B484" s="30">
        <f>IF(A484&lt;=Calculator!$B$9,'Growth rate'!B483,0)</f>
        <v>0</v>
      </c>
      <c r="C484" s="30">
        <f t="shared" si="101"/>
        <v>0</v>
      </c>
      <c r="D484" s="31">
        <f t="shared" si="102"/>
        <v>0</v>
      </c>
      <c r="E484" s="31">
        <f t="shared" si="103"/>
        <v>0</v>
      </c>
      <c r="F484" s="31">
        <f t="shared" si="98"/>
        <v>0</v>
      </c>
      <c r="G484" s="24">
        <f t="shared" si="104"/>
        <v>0.5</v>
      </c>
      <c r="H484" s="30">
        <f>VLOOKUP(G484,LAI!$E$132:$F$282,2,FALSE)</f>
        <v>2.6069733117608935</v>
      </c>
      <c r="I484" s="32">
        <f t="shared" si="109"/>
        <v>0</v>
      </c>
      <c r="J484" s="40">
        <f t="shared" si="110"/>
        <v>1</v>
      </c>
      <c r="K484" s="41"/>
      <c r="L484" s="40"/>
      <c r="M484" s="23">
        <v>481</v>
      </c>
      <c r="N484" s="30">
        <f>IF(M484&lt;=Calculator!$F$9,'Growth rate'!J483,0)</f>
        <v>0</v>
      </c>
      <c r="O484" s="30">
        <f t="shared" si="105"/>
        <v>0</v>
      </c>
      <c r="P484" s="31">
        <f t="shared" si="106"/>
        <v>0</v>
      </c>
      <c r="Q484" s="31">
        <f t="shared" si="107"/>
        <v>0</v>
      </c>
      <c r="R484" s="31">
        <f t="shared" si="99"/>
        <v>0</v>
      </c>
      <c r="S484" s="24">
        <f t="shared" si="108"/>
        <v>0.5</v>
      </c>
      <c r="T484" s="30">
        <f>VLOOKUP(S484,LAI!$E$132:$F$282,2,FALSE)</f>
        <v>2.6069733117608935</v>
      </c>
      <c r="U484" s="32">
        <f t="shared" si="100"/>
        <v>0</v>
      </c>
      <c r="V484" s="35"/>
    </row>
    <row r="485" spans="1:22" x14ac:dyDescent="0.35">
      <c r="A485" s="23">
        <f t="shared" si="97"/>
        <v>482</v>
      </c>
      <c r="B485" s="30">
        <f>IF(A485&lt;=Calculator!$B$9,'Growth rate'!B484,0)</f>
        <v>0</v>
      </c>
      <c r="C485" s="30">
        <f t="shared" si="101"/>
        <v>0</v>
      </c>
      <c r="D485" s="31">
        <f t="shared" si="102"/>
        <v>0</v>
      </c>
      <c r="E485" s="31">
        <f t="shared" si="103"/>
        <v>0</v>
      </c>
      <c r="F485" s="31">
        <f t="shared" si="98"/>
        <v>0</v>
      </c>
      <c r="G485" s="24">
        <f t="shared" si="104"/>
        <v>0.5</v>
      </c>
      <c r="H485" s="30">
        <f>VLOOKUP(G485,LAI!$E$132:$F$282,2,FALSE)</f>
        <v>2.6069733117608935</v>
      </c>
      <c r="I485" s="32">
        <f t="shared" si="109"/>
        <v>0</v>
      </c>
      <c r="J485" s="40">
        <f t="shared" si="110"/>
        <v>1</v>
      </c>
      <c r="K485" s="41"/>
      <c r="L485" s="40"/>
      <c r="M485" s="23">
        <v>482</v>
      </c>
      <c r="N485" s="30">
        <f>IF(M485&lt;=Calculator!$F$9,'Growth rate'!J484,0)</f>
        <v>0</v>
      </c>
      <c r="O485" s="30">
        <f t="shared" si="105"/>
        <v>0</v>
      </c>
      <c r="P485" s="31">
        <f t="shared" si="106"/>
        <v>0</v>
      </c>
      <c r="Q485" s="31">
        <f t="shared" si="107"/>
        <v>0</v>
      </c>
      <c r="R485" s="31">
        <f t="shared" si="99"/>
        <v>0</v>
      </c>
      <c r="S485" s="24">
        <f t="shared" si="108"/>
        <v>0.5</v>
      </c>
      <c r="T485" s="30">
        <f>VLOOKUP(S485,LAI!$E$132:$F$282,2,FALSE)</f>
        <v>2.6069733117608935</v>
      </c>
      <c r="U485" s="32">
        <f t="shared" si="100"/>
        <v>0</v>
      </c>
      <c r="V485" s="35"/>
    </row>
    <row r="486" spans="1:22" x14ac:dyDescent="0.35">
      <c r="A486" s="23">
        <f t="shared" si="97"/>
        <v>483</v>
      </c>
      <c r="B486" s="30">
        <f>IF(A486&lt;=Calculator!$B$9,'Growth rate'!B485,0)</f>
        <v>0</v>
      </c>
      <c r="C486" s="30">
        <f t="shared" si="101"/>
        <v>0</v>
      </c>
      <c r="D486" s="31">
        <f t="shared" si="102"/>
        <v>0</v>
      </c>
      <c r="E486" s="31">
        <f t="shared" si="103"/>
        <v>0</v>
      </c>
      <c r="F486" s="31">
        <f t="shared" si="98"/>
        <v>0</v>
      </c>
      <c r="G486" s="24">
        <f t="shared" si="104"/>
        <v>0.5</v>
      </c>
      <c r="H486" s="30">
        <f>VLOOKUP(G486,LAI!$E$132:$F$282,2,FALSE)</f>
        <v>2.6069733117608935</v>
      </c>
      <c r="I486" s="32">
        <f t="shared" si="109"/>
        <v>0</v>
      </c>
      <c r="J486" s="40">
        <f t="shared" si="110"/>
        <v>1</v>
      </c>
      <c r="K486" s="41"/>
      <c r="L486" s="40"/>
      <c r="M486" s="23">
        <v>483</v>
      </c>
      <c r="N486" s="30">
        <f>IF(M486&lt;=Calculator!$F$9,'Growth rate'!J485,0)</f>
        <v>0</v>
      </c>
      <c r="O486" s="30">
        <f t="shared" si="105"/>
        <v>0</v>
      </c>
      <c r="P486" s="31">
        <f t="shared" si="106"/>
        <v>0</v>
      </c>
      <c r="Q486" s="31">
        <f t="shared" si="107"/>
        <v>0</v>
      </c>
      <c r="R486" s="31">
        <f t="shared" si="99"/>
        <v>0</v>
      </c>
      <c r="S486" s="24">
        <f t="shared" si="108"/>
        <v>0.5</v>
      </c>
      <c r="T486" s="30">
        <f>VLOOKUP(S486,LAI!$E$132:$F$282,2,FALSE)</f>
        <v>2.6069733117608935</v>
      </c>
      <c r="U486" s="32">
        <f t="shared" si="100"/>
        <v>0</v>
      </c>
      <c r="V486" s="35"/>
    </row>
    <row r="487" spans="1:22" x14ac:dyDescent="0.35">
      <c r="A487" s="23">
        <f t="shared" si="97"/>
        <v>484</v>
      </c>
      <c r="B487" s="30">
        <f>IF(A487&lt;=Calculator!$B$9,'Growth rate'!B486,0)</f>
        <v>0</v>
      </c>
      <c r="C487" s="30">
        <f t="shared" si="101"/>
        <v>0</v>
      </c>
      <c r="D487" s="31">
        <f t="shared" si="102"/>
        <v>0</v>
      </c>
      <c r="E487" s="31">
        <f t="shared" si="103"/>
        <v>0</v>
      </c>
      <c r="F487" s="31">
        <f t="shared" si="98"/>
        <v>0</v>
      </c>
      <c r="G487" s="24">
        <f t="shared" si="104"/>
        <v>0.5</v>
      </c>
      <c r="H487" s="30">
        <f>VLOOKUP(G487,LAI!$E$132:$F$282,2,FALSE)</f>
        <v>2.6069733117608935</v>
      </c>
      <c r="I487" s="32">
        <f t="shared" si="109"/>
        <v>0</v>
      </c>
      <c r="J487" s="40">
        <f t="shared" si="110"/>
        <v>1</v>
      </c>
      <c r="K487" s="41"/>
      <c r="L487" s="40"/>
      <c r="M487" s="23">
        <v>484</v>
      </c>
      <c r="N487" s="30">
        <f>IF(M487&lt;=Calculator!$F$9,'Growth rate'!J486,0)</f>
        <v>0</v>
      </c>
      <c r="O487" s="30">
        <f t="shared" si="105"/>
        <v>0</v>
      </c>
      <c r="P487" s="31">
        <f t="shared" si="106"/>
        <v>0</v>
      </c>
      <c r="Q487" s="31">
        <f t="shared" si="107"/>
        <v>0</v>
      </c>
      <c r="R487" s="31">
        <f t="shared" si="99"/>
        <v>0</v>
      </c>
      <c r="S487" s="24">
        <f t="shared" si="108"/>
        <v>0.5</v>
      </c>
      <c r="T487" s="30">
        <f>VLOOKUP(S487,LAI!$E$132:$F$282,2,FALSE)</f>
        <v>2.6069733117608935</v>
      </c>
      <c r="U487" s="32">
        <f t="shared" si="100"/>
        <v>0</v>
      </c>
      <c r="V487" s="35"/>
    </row>
    <row r="488" spans="1:22" x14ac:dyDescent="0.35">
      <c r="A488" s="23">
        <f t="shared" ref="A488:A551" si="111">A487+1</f>
        <v>485</v>
      </c>
      <c r="B488" s="30">
        <f>IF(A488&lt;=Calculator!$B$9,'Growth rate'!B487,0)</f>
        <v>0</v>
      </c>
      <c r="C488" s="30">
        <f t="shared" si="101"/>
        <v>0</v>
      </c>
      <c r="D488" s="31">
        <f t="shared" si="102"/>
        <v>0</v>
      </c>
      <c r="E488" s="31">
        <f t="shared" si="103"/>
        <v>0</v>
      </c>
      <c r="F488" s="31">
        <f t="shared" si="98"/>
        <v>0</v>
      </c>
      <c r="G488" s="24">
        <f t="shared" si="104"/>
        <v>0.5</v>
      </c>
      <c r="H488" s="30">
        <f>VLOOKUP(G488,LAI!$E$132:$F$282,2,FALSE)</f>
        <v>2.6069733117608935</v>
      </c>
      <c r="I488" s="32">
        <f t="shared" si="109"/>
        <v>0</v>
      </c>
      <c r="J488" s="40">
        <f t="shared" si="110"/>
        <v>1</v>
      </c>
      <c r="K488" s="41"/>
      <c r="L488" s="40"/>
      <c r="M488" s="23">
        <v>485</v>
      </c>
      <c r="N488" s="30">
        <f>IF(M488&lt;=Calculator!$F$9,'Growth rate'!J487,0)</f>
        <v>0</v>
      </c>
      <c r="O488" s="30">
        <f t="shared" si="105"/>
        <v>0</v>
      </c>
      <c r="P488" s="31">
        <f t="shared" si="106"/>
        <v>0</v>
      </c>
      <c r="Q488" s="31">
        <f t="shared" si="107"/>
        <v>0</v>
      </c>
      <c r="R488" s="31">
        <f t="shared" si="99"/>
        <v>0</v>
      </c>
      <c r="S488" s="24">
        <f t="shared" si="108"/>
        <v>0.5</v>
      </c>
      <c r="T488" s="30">
        <f>VLOOKUP(S488,LAI!$E$132:$F$282,2,FALSE)</f>
        <v>2.6069733117608935</v>
      </c>
      <c r="U488" s="32">
        <f t="shared" si="100"/>
        <v>0</v>
      </c>
      <c r="V488" s="35"/>
    </row>
    <row r="489" spans="1:22" x14ac:dyDescent="0.35">
      <c r="A489" s="23">
        <f t="shared" si="111"/>
        <v>486</v>
      </c>
      <c r="B489" s="30">
        <f>IF(A489&lt;=Calculator!$B$9,'Growth rate'!B488,0)</f>
        <v>0</v>
      </c>
      <c r="C489" s="30">
        <f t="shared" si="101"/>
        <v>0</v>
      </c>
      <c r="D489" s="31">
        <f t="shared" si="102"/>
        <v>0</v>
      </c>
      <c r="E489" s="31">
        <f t="shared" si="103"/>
        <v>0</v>
      </c>
      <c r="F489" s="31">
        <f t="shared" si="98"/>
        <v>0</v>
      </c>
      <c r="G489" s="24">
        <f t="shared" si="104"/>
        <v>0.5</v>
      </c>
      <c r="H489" s="30">
        <f>VLOOKUP(G489,LAI!$E$132:$F$282,2,FALSE)</f>
        <v>2.6069733117608935</v>
      </c>
      <c r="I489" s="32">
        <f t="shared" si="109"/>
        <v>0</v>
      </c>
      <c r="J489" s="40">
        <f t="shared" si="110"/>
        <v>1</v>
      </c>
      <c r="K489" s="41"/>
      <c r="L489" s="40"/>
      <c r="M489" s="23">
        <v>486</v>
      </c>
      <c r="N489" s="30">
        <f>IF(M489&lt;=Calculator!$F$9,'Growth rate'!J488,0)</f>
        <v>0</v>
      </c>
      <c r="O489" s="30">
        <f t="shared" si="105"/>
        <v>0</v>
      </c>
      <c r="P489" s="31">
        <f t="shared" si="106"/>
        <v>0</v>
      </c>
      <c r="Q489" s="31">
        <f t="shared" si="107"/>
        <v>0</v>
      </c>
      <c r="R489" s="31">
        <f t="shared" si="99"/>
        <v>0</v>
      </c>
      <c r="S489" s="24">
        <f t="shared" si="108"/>
        <v>0.5</v>
      </c>
      <c r="T489" s="30">
        <f>VLOOKUP(S489,LAI!$E$132:$F$282,2,FALSE)</f>
        <v>2.6069733117608935</v>
      </c>
      <c r="U489" s="32">
        <f t="shared" si="100"/>
        <v>0</v>
      </c>
      <c r="V489" s="35"/>
    </row>
    <row r="490" spans="1:22" x14ac:dyDescent="0.35">
      <c r="A490" s="23">
        <f t="shared" si="111"/>
        <v>487</v>
      </c>
      <c r="B490" s="30">
        <f>IF(A490&lt;=Calculator!$B$9,'Growth rate'!B489,0)</f>
        <v>0</v>
      </c>
      <c r="C490" s="30">
        <f t="shared" si="101"/>
        <v>0</v>
      </c>
      <c r="D490" s="31">
        <f t="shared" si="102"/>
        <v>0</v>
      </c>
      <c r="E490" s="31">
        <f t="shared" si="103"/>
        <v>0</v>
      </c>
      <c r="F490" s="31">
        <f t="shared" si="98"/>
        <v>0</v>
      </c>
      <c r="G490" s="24">
        <f t="shared" si="104"/>
        <v>0.5</v>
      </c>
      <c r="H490" s="30">
        <f>VLOOKUP(G490,LAI!$E$132:$F$282,2,FALSE)</f>
        <v>2.6069733117608935</v>
      </c>
      <c r="I490" s="32">
        <f t="shared" si="109"/>
        <v>0</v>
      </c>
      <c r="J490" s="40">
        <f t="shared" si="110"/>
        <v>1</v>
      </c>
      <c r="K490" s="41"/>
      <c r="L490" s="40"/>
      <c r="M490" s="23">
        <v>487</v>
      </c>
      <c r="N490" s="30">
        <f>IF(M490&lt;=Calculator!$F$9,'Growth rate'!J489,0)</f>
        <v>0</v>
      </c>
      <c r="O490" s="30">
        <f t="shared" si="105"/>
        <v>0</v>
      </c>
      <c r="P490" s="31">
        <f t="shared" si="106"/>
        <v>0</v>
      </c>
      <c r="Q490" s="31">
        <f t="shared" si="107"/>
        <v>0</v>
      </c>
      <c r="R490" s="31">
        <f t="shared" si="99"/>
        <v>0</v>
      </c>
      <c r="S490" s="24">
        <f t="shared" si="108"/>
        <v>0.5</v>
      </c>
      <c r="T490" s="30">
        <f>VLOOKUP(S490,LAI!$E$132:$F$282,2,FALSE)</f>
        <v>2.6069733117608935</v>
      </c>
      <c r="U490" s="32">
        <f t="shared" si="100"/>
        <v>0</v>
      </c>
      <c r="V490" s="35"/>
    </row>
    <row r="491" spans="1:22" x14ac:dyDescent="0.35">
      <c r="A491" s="23">
        <f t="shared" si="111"/>
        <v>488</v>
      </c>
      <c r="B491" s="30">
        <f>IF(A491&lt;=Calculator!$B$9,'Growth rate'!B490,0)</f>
        <v>0</v>
      </c>
      <c r="C491" s="30">
        <f t="shared" si="101"/>
        <v>0</v>
      </c>
      <c r="D491" s="31">
        <f t="shared" si="102"/>
        <v>0</v>
      </c>
      <c r="E491" s="31">
        <f t="shared" si="103"/>
        <v>0</v>
      </c>
      <c r="F491" s="31">
        <f t="shared" si="98"/>
        <v>0</v>
      </c>
      <c r="G491" s="24">
        <f t="shared" si="104"/>
        <v>0.5</v>
      </c>
      <c r="H491" s="30">
        <f>VLOOKUP(G491,LAI!$E$132:$F$282,2,FALSE)</f>
        <v>2.6069733117608935</v>
      </c>
      <c r="I491" s="32">
        <f t="shared" si="109"/>
        <v>0</v>
      </c>
      <c r="J491" s="40">
        <f t="shared" si="110"/>
        <v>1</v>
      </c>
      <c r="K491" s="41"/>
      <c r="L491" s="40"/>
      <c r="M491" s="23">
        <v>488</v>
      </c>
      <c r="N491" s="30">
        <f>IF(M491&lt;=Calculator!$F$9,'Growth rate'!J490,0)</f>
        <v>0</v>
      </c>
      <c r="O491" s="30">
        <f t="shared" si="105"/>
        <v>0</v>
      </c>
      <c r="P491" s="31">
        <f t="shared" si="106"/>
        <v>0</v>
      </c>
      <c r="Q491" s="31">
        <f t="shared" si="107"/>
        <v>0</v>
      </c>
      <c r="R491" s="31">
        <f t="shared" si="99"/>
        <v>0</v>
      </c>
      <c r="S491" s="24">
        <f t="shared" si="108"/>
        <v>0.5</v>
      </c>
      <c r="T491" s="30">
        <f>VLOOKUP(S491,LAI!$E$132:$F$282,2,FALSE)</f>
        <v>2.6069733117608935</v>
      </c>
      <c r="U491" s="32">
        <f t="shared" si="100"/>
        <v>0</v>
      </c>
      <c r="V491" s="35"/>
    </row>
    <row r="492" spans="1:22" x14ac:dyDescent="0.35">
      <c r="A492" s="23">
        <f t="shared" si="111"/>
        <v>489</v>
      </c>
      <c r="B492" s="30">
        <f>IF(A492&lt;=Calculator!$B$9,'Growth rate'!B491,0)</f>
        <v>0</v>
      </c>
      <c r="C492" s="30">
        <f t="shared" si="101"/>
        <v>0</v>
      </c>
      <c r="D492" s="31">
        <f t="shared" si="102"/>
        <v>0</v>
      </c>
      <c r="E492" s="31">
        <f t="shared" si="103"/>
        <v>0</v>
      </c>
      <c r="F492" s="31">
        <f t="shared" si="98"/>
        <v>0</v>
      </c>
      <c r="G492" s="24">
        <f t="shared" si="104"/>
        <v>0.5</v>
      </c>
      <c r="H492" s="30">
        <f>VLOOKUP(G492,LAI!$E$132:$F$282,2,FALSE)</f>
        <v>2.6069733117608935</v>
      </c>
      <c r="I492" s="32">
        <f t="shared" si="109"/>
        <v>0</v>
      </c>
      <c r="J492" s="40">
        <f t="shared" si="110"/>
        <v>1</v>
      </c>
      <c r="K492" s="41"/>
      <c r="L492" s="40"/>
      <c r="M492" s="23">
        <v>489</v>
      </c>
      <c r="N492" s="30">
        <f>IF(M492&lt;=Calculator!$F$9,'Growth rate'!J491,0)</f>
        <v>0</v>
      </c>
      <c r="O492" s="30">
        <f t="shared" si="105"/>
        <v>0</v>
      </c>
      <c r="P492" s="31">
        <f t="shared" si="106"/>
        <v>0</v>
      </c>
      <c r="Q492" s="31">
        <f t="shared" si="107"/>
        <v>0</v>
      </c>
      <c r="R492" s="31">
        <f t="shared" si="99"/>
        <v>0</v>
      </c>
      <c r="S492" s="24">
        <f t="shared" si="108"/>
        <v>0.5</v>
      </c>
      <c r="T492" s="30">
        <f>VLOOKUP(S492,LAI!$E$132:$F$282,2,FALSE)</f>
        <v>2.6069733117608935</v>
      </c>
      <c r="U492" s="32">
        <f t="shared" si="100"/>
        <v>0</v>
      </c>
      <c r="V492" s="35"/>
    </row>
    <row r="493" spans="1:22" x14ac:dyDescent="0.35">
      <c r="A493" s="23">
        <f t="shared" si="111"/>
        <v>490</v>
      </c>
      <c r="B493" s="30">
        <f>IF(A493&lt;=Calculator!$B$9,'Growth rate'!B492,0)</f>
        <v>0</v>
      </c>
      <c r="C493" s="30">
        <f t="shared" si="101"/>
        <v>0</v>
      </c>
      <c r="D493" s="31">
        <f t="shared" si="102"/>
        <v>0</v>
      </c>
      <c r="E493" s="31">
        <f t="shared" si="103"/>
        <v>0</v>
      </c>
      <c r="F493" s="31">
        <f t="shared" si="98"/>
        <v>0</v>
      </c>
      <c r="G493" s="24">
        <f t="shared" si="104"/>
        <v>0.5</v>
      </c>
      <c r="H493" s="30">
        <f>VLOOKUP(G493,LAI!$E$132:$F$282,2,FALSE)</f>
        <v>2.6069733117608935</v>
      </c>
      <c r="I493" s="32">
        <f t="shared" si="109"/>
        <v>0</v>
      </c>
      <c r="J493" s="40">
        <f t="shared" si="110"/>
        <v>1</v>
      </c>
      <c r="K493" s="41"/>
      <c r="L493" s="40"/>
      <c r="M493" s="23">
        <v>490</v>
      </c>
      <c r="N493" s="30">
        <f>IF(M493&lt;=Calculator!$F$9,'Growth rate'!J492,0)</f>
        <v>0</v>
      </c>
      <c r="O493" s="30">
        <f t="shared" si="105"/>
        <v>0</v>
      </c>
      <c r="P493" s="31">
        <f t="shared" si="106"/>
        <v>0</v>
      </c>
      <c r="Q493" s="31">
        <f t="shared" si="107"/>
        <v>0</v>
      </c>
      <c r="R493" s="31">
        <f t="shared" si="99"/>
        <v>0</v>
      </c>
      <c r="S493" s="24">
        <f t="shared" si="108"/>
        <v>0.5</v>
      </c>
      <c r="T493" s="30">
        <f>VLOOKUP(S493,LAI!$E$132:$F$282,2,FALSE)</f>
        <v>2.6069733117608935</v>
      </c>
      <c r="U493" s="32">
        <f t="shared" si="100"/>
        <v>0</v>
      </c>
      <c r="V493" s="35"/>
    </row>
    <row r="494" spans="1:22" x14ac:dyDescent="0.35">
      <c r="A494" s="23">
        <f t="shared" si="111"/>
        <v>491</v>
      </c>
      <c r="B494" s="30">
        <f>IF(A494&lt;=Calculator!$B$9,'Growth rate'!B493,0)</f>
        <v>0</v>
      </c>
      <c r="C494" s="30">
        <f t="shared" si="101"/>
        <v>0</v>
      </c>
      <c r="D494" s="31">
        <f t="shared" si="102"/>
        <v>0</v>
      </c>
      <c r="E494" s="31">
        <f t="shared" si="103"/>
        <v>0</v>
      </c>
      <c r="F494" s="31">
        <f t="shared" si="98"/>
        <v>0</v>
      </c>
      <c r="G494" s="24">
        <f t="shared" si="104"/>
        <v>0.5</v>
      </c>
      <c r="H494" s="30">
        <f>VLOOKUP(G494,LAI!$E$132:$F$282,2,FALSE)</f>
        <v>2.6069733117608935</v>
      </c>
      <c r="I494" s="32">
        <f t="shared" si="109"/>
        <v>0</v>
      </c>
      <c r="J494" s="40">
        <f t="shared" si="110"/>
        <v>1</v>
      </c>
      <c r="K494" s="41"/>
      <c r="L494" s="40"/>
      <c r="M494" s="23">
        <v>491</v>
      </c>
      <c r="N494" s="30">
        <f>IF(M494&lt;=Calculator!$F$9,'Growth rate'!J493,0)</f>
        <v>0</v>
      </c>
      <c r="O494" s="30">
        <f t="shared" si="105"/>
        <v>0</v>
      </c>
      <c r="P494" s="31">
        <f t="shared" si="106"/>
        <v>0</v>
      </c>
      <c r="Q494" s="31">
        <f t="shared" si="107"/>
        <v>0</v>
      </c>
      <c r="R494" s="31">
        <f t="shared" si="99"/>
        <v>0</v>
      </c>
      <c r="S494" s="24">
        <f t="shared" si="108"/>
        <v>0.5</v>
      </c>
      <c r="T494" s="30">
        <f>VLOOKUP(S494,LAI!$E$132:$F$282,2,FALSE)</f>
        <v>2.6069733117608935</v>
      </c>
      <c r="U494" s="32">
        <f t="shared" si="100"/>
        <v>0</v>
      </c>
      <c r="V494" s="35"/>
    </row>
    <row r="495" spans="1:22" x14ac:dyDescent="0.35">
      <c r="A495" s="23">
        <f t="shared" si="111"/>
        <v>492</v>
      </c>
      <c r="B495" s="30">
        <f>IF(A495&lt;=Calculator!$B$9,'Growth rate'!B494,0)</f>
        <v>0</v>
      </c>
      <c r="C495" s="30">
        <f t="shared" si="101"/>
        <v>0</v>
      </c>
      <c r="D495" s="31">
        <f t="shared" si="102"/>
        <v>0</v>
      </c>
      <c r="E495" s="31">
        <f t="shared" si="103"/>
        <v>0</v>
      </c>
      <c r="F495" s="31">
        <f t="shared" si="98"/>
        <v>0</v>
      </c>
      <c r="G495" s="24">
        <f t="shared" si="104"/>
        <v>0.5</v>
      </c>
      <c r="H495" s="30">
        <f>VLOOKUP(G495,LAI!$E$132:$F$282,2,FALSE)</f>
        <v>2.6069733117608935</v>
      </c>
      <c r="I495" s="32">
        <f t="shared" si="109"/>
        <v>0</v>
      </c>
      <c r="J495" s="40">
        <f t="shared" si="110"/>
        <v>1</v>
      </c>
      <c r="K495" s="41"/>
      <c r="L495" s="40"/>
      <c r="M495" s="23">
        <v>492</v>
      </c>
      <c r="N495" s="30">
        <f>IF(M495&lt;=Calculator!$F$9,'Growth rate'!J494,0)</f>
        <v>0</v>
      </c>
      <c r="O495" s="30">
        <f t="shared" si="105"/>
        <v>0</v>
      </c>
      <c r="P495" s="31">
        <f t="shared" si="106"/>
        <v>0</v>
      </c>
      <c r="Q495" s="31">
        <f t="shared" si="107"/>
        <v>0</v>
      </c>
      <c r="R495" s="31">
        <f t="shared" si="99"/>
        <v>0</v>
      </c>
      <c r="S495" s="24">
        <f t="shared" si="108"/>
        <v>0.5</v>
      </c>
      <c r="T495" s="30">
        <f>VLOOKUP(S495,LAI!$E$132:$F$282,2,FALSE)</f>
        <v>2.6069733117608935</v>
      </c>
      <c r="U495" s="32">
        <f t="shared" si="100"/>
        <v>0</v>
      </c>
      <c r="V495" s="35"/>
    </row>
    <row r="496" spans="1:22" x14ac:dyDescent="0.35">
      <c r="A496" s="23">
        <f t="shared" si="111"/>
        <v>493</v>
      </c>
      <c r="B496" s="30">
        <f>IF(A496&lt;=Calculator!$B$9,'Growth rate'!B495,0)</f>
        <v>0</v>
      </c>
      <c r="C496" s="30">
        <f t="shared" si="101"/>
        <v>0</v>
      </c>
      <c r="D496" s="31">
        <f t="shared" si="102"/>
        <v>0</v>
      </c>
      <c r="E496" s="31">
        <f t="shared" si="103"/>
        <v>0</v>
      </c>
      <c r="F496" s="31">
        <f t="shared" si="98"/>
        <v>0</v>
      </c>
      <c r="G496" s="24">
        <f t="shared" si="104"/>
        <v>0.5</v>
      </c>
      <c r="H496" s="30">
        <f>VLOOKUP(G496,LAI!$E$132:$F$282,2,FALSE)</f>
        <v>2.6069733117608935</v>
      </c>
      <c r="I496" s="32">
        <f t="shared" si="109"/>
        <v>0</v>
      </c>
      <c r="J496" s="40">
        <f t="shared" si="110"/>
        <v>1</v>
      </c>
      <c r="K496" s="41"/>
      <c r="L496" s="40"/>
      <c r="M496" s="23">
        <v>493</v>
      </c>
      <c r="N496" s="30">
        <f>IF(M496&lt;=Calculator!$F$9,'Growth rate'!J495,0)</f>
        <v>0</v>
      </c>
      <c r="O496" s="30">
        <f t="shared" si="105"/>
        <v>0</v>
      </c>
      <c r="P496" s="31">
        <f t="shared" si="106"/>
        <v>0</v>
      </c>
      <c r="Q496" s="31">
        <f t="shared" si="107"/>
        <v>0</v>
      </c>
      <c r="R496" s="31">
        <f t="shared" si="99"/>
        <v>0</v>
      </c>
      <c r="S496" s="24">
        <f t="shared" si="108"/>
        <v>0.5</v>
      </c>
      <c r="T496" s="30">
        <f>VLOOKUP(S496,LAI!$E$132:$F$282,2,FALSE)</f>
        <v>2.6069733117608935</v>
      </c>
      <c r="U496" s="32">
        <f t="shared" si="100"/>
        <v>0</v>
      </c>
      <c r="V496" s="35"/>
    </row>
    <row r="497" spans="1:22" x14ac:dyDescent="0.35">
      <c r="A497" s="23">
        <f t="shared" si="111"/>
        <v>494</v>
      </c>
      <c r="B497" s="30">
        <f>IF(A497&lt;=Calculator!$B$9,'Growth rate'!B496,0)</f>
        <v>0</v>
      </c>
      <c r="C497" s="30">
        <f t="shared" si="101"/>
        <v>0</v>
      </c>
      <c r="D497" s="31">
        <f t="shared" si="102"/>
        <v>0</v>
      </c>
      <c r="E497" s="31">
        <f t="shared" si="103"/>
        <v>0</v>
      </c>
      <c r="F497" s="31">
        <f t="shared" si="98"/>
        <v>0</v>
      </c>
      <c r="G497" s="24">
        <f t="shared" si="104"/>
        <v>0.5</v>
      </c>
      <c r="H497" s="30">
        <f>VLOOKUP(G497,LAI!$E$132:$F$282,2,FALSE)</f>
        <v>2.6069733117608935</v>
      </c>
      <c r="I497" s="32">
        <f t="shared" si="109"/>
        <v>0</v>
      </c>
      <c r="J497" s="40">
        <f t="shared" si="110"/>
        <v>1</v>
      </c>
      <c r="K497" s="41"/>
      <c r="L497" s="40"/>
      <c r="M497" s="23">
        <v>494</v>
      </c>
      <c r="N497" s="30">
        <f>IF(M497&lt;=Calculator!$F$9,'Growth rate'!J496,0)</f>
        <v>0</v>
      </c>
      <c r="O497" s="30">
        <f t="shared" si="105"/>
        <v>0</v>
      </c>
      <c r="P497" s="31">
        <f t="shared" si="106"/>
        <v>0</v>
      </c>
      <c r="Q497" s="31">
        <f t="shared" si="107"/>
        <v>0</v>
      </c>
      <c r="R497" s="31">
        <f t="shared" si="99"/>
        <v>0</v>
      </c>
      <c r="S497" s="24">
        <f t="shared" si="108"/>
        <v>0.5</v>
      </c>
      <c r="T497" s="30">
        <f>VLOOKUP(S497,LAI!$E$132:$F$282,2,FALSE)</f>
        <v>2.6069733117608935</v>
      </c>
      <c r="U497" s="32">
        <f t="shared" si="100"/>
        <v>0</v>
      </c>
      <c r="V497" s="35"/>
    </row>
    <row r="498" spans="1:22" x14ac:dyDescent="0.35">
      <c r="A498" s="23">
        <f t="shared" si="111"/>
        <v>495</v>
      </c>
      <c r="B498" s="30">
        <f>IF(A498&lt;=Calculator!$B$9,'Growth rate'!B497,0)</f>
        <v>0</v>
      </c>
      <c r="C498" s="30">
        <f t="shared" si="101"/>
        <v>0</v>
      </c>
      <c r="D498" s="31">
        <f t="shared" si="102"/>
        <v>0</v>
      </c>
      <c r="E498" s="31">
        <f t="shared" si="103"/>
        <v>0</v>
      </c>
      <c r="F498" s="31">
        <f t="shared" si="98"/>
        <v>0</v>
      </c>
      <c r="G498" s="24">
        <f t="shared" si="104"/>
        <v>0.5</v>
      </c>
      <c r="H498" s="30">
        <f>VLOOKUP(G498,LAI!$E$132:$F$282,2,FALSE)</f>
        <v>2.6069733117608935</v>
      </c>
      <c r="I498" s="32">
        <f t="shared" si="109"/>
        <v>0</v>
      </c>
      <c r="J498" s="40">
        <f t="shared" si="110"/>
        <v>1</v>
      </c>
      <c r="K498" s="41"/>
      <c r="L498" s="40"/>
      <c r="M498" s="23">
        <v>495</v>
      </c>
      <c r="N498" s="30">
        <f>IF(M498&lt;=Calculator!$F$9,'Growth rate'!J497,0)</f>
        <v>0</v>
      </c>
      <c r="O498" s="30">
        <f t="shared" si="105"/>
        <v>0</v>
      </c>
      <c r="P498" s="31">
        <f t="shared" si="106"/>
        <v>0</v>
      </c>
      <c r="Q498" s="31">
        <f t="shared" si="107"/>
        <v>0</v>
      </c>
      <c r="R498" s="31">
        <f t="shared" si="99"/>
        <v>0</v>
      </c>
      <c r="S498" s="24">
        <f t="shared" si="108"/>
        <v>0.5</v>
      </c>
      <c r="T498" s="30">
        <f>VLOOKUP(S498,LAI!$E$132:$F$282,2,FALSE)</f>
        <v>2.6069733117608935</v>
      </c>
      <c r="U498" s="32">
        <f t="shared" si="100"/>
        <v>0</v>
      </c>
      <c r="V498" s="35"/>
    </row>
    <row r="499" spans="1:22" x14ac:dyDescent="0.35">
      <c r="A499" s="23">
        <f t="shared" si="111"/>
        <v>496</v>
      </c>
      <c r="B499" s="30">
        <f>IF(A499&lt;=Calculator!$B$9,'Growth rate'!B498,0)</f>
        <v>0</v>
      </c>
      <c r="C499" s="30">
        <f t="shared" si="101"/>
        <v>0</v>
      </c>
      <c r="D499" s="31">
        <f t="shared" si="102"/>
        <v>0</v>
      </c>
      <c r="E499" s="31">
        <f t="shared" si="103"/>
        <v>0</v>
      </c>
      <c r="F499" s="31">
        <f t="shared" si="98"/>
        <v>0</v>
      </c>
      <c r="G499" s="24">
        <f t="shared" si="104"/>
        <v>0.5</v>
      </c>
      <c r="H499" s="30">
        <f>VLOOKUP(G499,LAI!$E$132:$F$282,2,FALSE)</f>
        <v>2.6069733117608935</v>
      </c>
      <c r="I499" s="32">
        <f t="shared" si="109"/>
        <v>0</v>
      </c>
      <c r="J499" s="40">
        <f t="shared" si="110"/>
        <v>1</v>
      </c>
      <c r="K499" s="41"/>
      <c r="L499" s="40"/>
      <c r="M499" s="23">
        <v>496</v>
      </c>
      <c r="N499" s="30">
        <f>IF(M499&lt;=Calculator!$F$9,'Growth rate'!J498,0)</f>
        <v>0</v>
      </c>
      <c r="O499" s="30">
        <f t="shared" si="105"/>
        <v>0</v>
      </c>
      <c r="P499" s="31">
        <f t="shared" si="106"/>
        <v>0</v>
      </c>
      <c r="Q499" s="31">
        <f t="shared" si="107"/>
        <v>0</v>
      </c>
      <c r="R499" s="31">
        <f t="shared" si="99"/>
        <v>0</v>
      </c>
      <c r="S499" s="24">
        <f t="shared" si="108"/>
        <v>0.5</v>
      </c>
      <c r="T499" s="30">
        <f>VLOOKUP(S499,LAI!$E$132:$F$282,2,FALSE)</f>
        <v>2.6069733117608935</v>
      </c>
      <c r="U499" s="32">
        <f t="shared" si="100"/>
        <v>0</v>
      </c>
      <c r="V499" s="35"/>
    </row>
    <row r="500" spans="1:22" x14ac:dyDescent="0.35">
      <c r="A500" s="23">
        <f t="shared" si="111"/>
        <v>497</v>
      </c>
      <c r="B500" s="30">
        <f>IF(A500&lt;=Calculator!$B$9,'Growth rate'!B499,0)</f>
        <v>0</v>
      </c>
      <c r="C500" s="30">
        <f t="shared" si="101"/>
        <v>0</v>
      </c>
      <c r="D500" s="31">
        <f t="shared" si="102"/>
        <v>0</v>
      </c>
      <c r="E500" s="31">
        <f t="shared" si="103"/>
        <v>0</v>
      </c>
      <c r="F500" s="31">
        <f t="shared" si="98"/>
        <v>0</v>
      </c>
      <c r="G500" s="24">
        <f t="shared" si="104"/>
        <v>0.5</v>
      </c>
      <c r="H500" s="30">
        <f>VLOOKUP(G500,LAI!$E$132:$F$282,2,FALSE)</f>
        <v>2.6069733117608935</v>
      </c>
      <c r="I500" s="32">
        <f t="shared" si="109"/>
        <v>0</v>
      </c>
      <c r="J500" s="40">
        <f t="shared" si="110"/>
        <v>1</v>
      </c>
      <c r="K500" s="41"/>
      <c r="L500" s="40"/>
      <c r="M500" s="23">
        <v>497</v>
      </c>
      <c r="N500" s="30">
        <f>IF(M500&lt;=Calculator!$F$9,'Growth rate'!J499,0)</f>
        <v>0</v>
      </c>
      <c r="O500" s="30">
        <f t="shared" si="105"/>
        <v>0</v>
      </c>
      <c r="P500" s="31">
        <f t="shared" si="106"/>
        <v>0</v>
      </c>
      <c r="Q500" s="31">
        <f t="shared" si="107"/>
        <v>0</v>
      </c>
      <c r="R500" s="31">
        <f t="shared" si="99"/>
        <v>0</v>
      </c>
      <c r="S500" s="24">
        <f t="shared" si="108"/>
        <v>0.5</v>
      </c>
      <c r="T500" s="30">
        <f>VLOOKUP(S500,LAI!$E$132:$F$282,2,FALSE)</f>
        <v>2.6069733117608935</v>
      </c>
      <c r="U500" s="32">
        <f t="shared" si="100"/>
        <v>0</v>
      </c>
      <c r="V500" s="35"/>
    </row>
    <row r="501" spans="1:22" x14ac:dyDescent="0.35">
      <c r="A501" s="23">
        <f t="shared" si="111"/>
        <v>498</v>
      </c>
      <c r="B501" s="30">
        <f>IF(A501&lt;=Calculator!$B$9,'Growth rate'!B500,0)</f>
        <v>0</v>
      </c>
      <c r="C501" s="30">
        <f t="shared" si="101"/>
        <v>0</v>
      </c>
      <c r="D501" s="31">
        <f t="shared" si="102"/>
        <v>0</v>
      </c>
      <c r="E501" s="31">
        <f t="shared" si="103"/>
        <v>0</v>
      </c>
      <c r="F501" s="31">
        <f t="shared" si="98"/>
        <v>0</v>
      </c>
      <c r="G501" s="24">
        <f t="shared" si="104"/>
        <v>0.5</v>
      </c>
      <c r="H501" s="30">
        <f>VLOOKUP(G501,LAI!$E$132:$F$282,2,FALSE)</f>
        <v>2.6069733117608935</v>
      </c>
      <c r="I501" s="32">
        <f t="shared" si="109"/>
        <v>0</v>
      </c>
      <c r="J501" s="40">
        <f t="shared" si="110"/>
        <v>1</v>
      </c>
      <c r="K501" s="41"/>
      <c r="L501" s="40"/>
      <c r="M501" s="23">
        <v>498</v>
      </c>
      <c r="N501" s="30">
        <f>IF(M501&lt;=Calculator!$F$9,'Growth rate'!J500,0)</f>
        <v>0</v>
      </c>
      <c r="O501" s="30">
        <f t="shared" si="105"/>
        <v>0</v>
      </c>
      <c r="P501" s="31">
        <f t="shared" si="106"/>
        <v>0</v>
      </c>
      <c r="Q501" s="31">
        <f t="shared" si="107"/>
        <v>0</v>
      </c>
      <c r="R501" s="31">
        <f t="shared" si="99"/>
        <v>0</v>
      </c>
      <c r="S501" s="24">
        <f t="shared" si="108"/>
        <v>0.5</v>
      </c>
      <c r="T501" s="30">
        <f>VLOOKUP(S501,LAI!$E$132:$F$282,2,FALSE)</f>
        <v>2.6069733117608935</v>
      </c>
      <c r="U501" s="32">
        <f t="shared" si="100"/>
        <v>0</v>
      </c>
      <c r="V501" s="35"/>
    </row>
    <row r="502" spans="1:22" x14ac:dyDescent="0.35">
      <c r="A502" s="23">
        <f t="shared" si="111"/>
        <v>499</v>
      </c>
      <c r="B502" s="30">
        <f>IF(A502&lt;=Calculator!$B$9,'Growth rate'!B501,0)</f>
        <v>0</v>
      </c>
      <c r="C502" s="30">
        <f t="shared" si="101"/>
        <v>0</v>
      </c>
      <c r="D502" s="31">
        <f t="shared" si="102"/>
        <v>0</v>
      </c>
      <c r="E502" s="31">
        <f t="shared" si="103"/>
        <v>0</v>
      </c>
      <c r="F502" s="31">
        <f t="shared" si="98"/>
        <v>0</v>
      </c>
      <c r="G502" s="24">
        <f t="shared" si="104"/>
        <v>0.5</v>
      </c>
      <c r="H502" s="30">
        <f>VLOOKUP(G502,LAI!$E$132:$F$282,2,FALSE)</f>
        <v>2.6069733117608935</v>
      </c>
      <c r="I502" s="32">
        <f t="shared" si="109"/>
        <v>0</v>
      </c>
      <c r="J502" s="40">
        <f t="shared" si="110"/>
        <v>1</v>
      </c>
      <c r="K502" s="41"/>
      <c r="L502" s="40"/>
      <c r="M502" s="23">
        <v>499</v>
      </c>
      <c r="N502" s="30">
        <f>IF(M502&lt;=Calculator!$F$9,'Growth rate'!J501,0)</f>
        <v>0</v>
      </c>
      <c r="O502" s="30">
        <f t="shared" si="105"/>
        <v>0</v>
      </c>
      <c r="P502" s="31">
        <f t="shared" si="106"/>
        <v>0</v>
      </c>
      <c r="Q502" s="31">
        <f t="shared" si="107"/>
        <v>0</v>
      </c>
      <c r="R502" s="31">
        <f t="shared" si="99"/>
        <v>0</v>
      </c>
      <c r="S502" s="24">
        <f t="shared" si="108"/>
        <v>0.5</v>
      </c>
      <c r="T502" s="30">
        <f>VLOOKUP(S502,LAI!$E$132:$F$282,2,FALSE)</f>
        <v>2.6069733117608935</v>
      </c>
      <c r="U502" s="32">
        <f t="shared" si="100"/>
        <v>0</v>
      </c>
      <c r="V502" s="35"/>
    </row>
    <row r="503" spans="1:22" x14ac:dyDescent="0.35">
      <c r="A503" s="23">
        <f t="shared" si="111"/>
        <v>500</v>
      </c>
      <c r="B503" s="30">
        <f>IF(A503&lt;=Calculator!$B$9,'Growth rate'!B502,0)</f>
        <v>0</v>
      </c>
      <c r="C503" s="30">
        <f t="shared" si="101"/>
        <v>0</v>
      </c>
      <c r="D503" s="31">
        <f t="shared" si="102"/>
        <v>0</v>
      </c>
      <c r="E503" s="31">
        <f t="shared" si="103"/>
        <v>0</v>
      </c>
      <c r="F503" s="31">
        <f t="shared" si="98"/>
        <v>0</v>
      </c>
      <c r="G503" s="24">
        <f t="shared" si="104"/>
        <v>0.5</v>
      </c>
      <c r="H503" s="30">
        <f>VLOOKUP(G503,LAI!$E$132:$F$282,2,FALSE)</f>
        <v>2.6069733117608935</v>
      </c>
      <c r="I503" s="32">
        <f t="shared" si="109"/>
        <v>0</v>
      </c>
      <c r="J503" s="40">
        <f t="shared" si="110"/>
        <v>1</v>
      </c>
      <c r="K503" s="41"/>
      <c r="L503" s="40"/>
      <c r="M503" s="23">
        <v>500</v>
      </c>
      <c r="N503" s="30">
        <f>IF(M503&lt;=Calculator!$F$9,'Growth rate'!J502,0)</f>
        <v>0</v>
      </c>
      <c r="O503" s="30">
        <f t="shared" si="105"/>
        <v>0</v>
      </c>
      <c r="P503" s="31">
        <f t="shared" si="106"/>
        <v>0</v>
      </c>
      <c r="Q503" s="31">
        <f t="shared" si="107"/>
        <v>0</v>
      </c>
      <c r="R503" s="31">
        <f t="shared" si="99"/>
        <v>0</v>
      </c>
      <c r="S503" s="24">
        <f t="shared" si="108"/>
        <v>0.5</v>
      </c>
      <c r="T503" s="30">
        <f>VLOOKUP(S503,LAI!$E$132:$F$282,2,FALSE)</f>
        <v>2.6069733117608935</v>
      </c>
      <c r="U503" s="32">
        <f t="shared" si="100"/>
        <v>0</v>
      </c>
      <c r="V503" s="35"/>
    </row>
    <row r="504" spans="1:22" x14ac:dyDescent="0.35">
      <c r="A504" s="23">
        <f t="shared" si="111"/>
        <v>501</v>
      </c>
      <c r="B504" s="30">
        <f>IF(A504&lt;=Calculator!$B$9,'Growth rate'!B503,0)</f>
        <v>0</v>
      </c>
      <c r="C504" s="30">
        <f t="shared" si="101"/>
        <v>0</v>
      </c>
      <c r="D504" s="31">
        <f t="shared" si="102"/>
        <v>0</v>
      </c>
      <c r="E504" s="31">
        <f t="shared" si="103"/>
        <v>0</v>
      </c>
      <c r="F504" s="31">
        <f t="shared" si="98"/>
        <v>0</v>
      </c>
      <c r="G504" s="24">
        <f t="shared" si="104"/>
        <v>0.5</v>
      </c>
      <c r="H504" s="30">
        <f>VLOOKUP(G504,LAI!$E$132:$F$282,2,FALSE)</f>
        <v>2.6069733117608935</v>
      </c>
      <c r="I504" s="32">
        <f t="shared" si="109"/>
        <v>0</v>
      </c>
      <c r="J504" s="40">
        <f t="shared" si="110"/>
        <v>1</v>
      </c>
      <c r="K504" s="41"/>
      <c r="L504" s="40"/>
      <c r="M504" s="23">
        <v>501</v>
      </c>
      <c r="N504" s="30">
        <f>IF(M504&lt;=Calculator!$F$9,'Growth rate'!J503,0)</f>
        <v>0</v>
      </c>
      <c r="O504" s="30">
        <f t="shared" si="105"/>
        <v>0</v>
      </c>
      <c r="P504" s="31">
        <f t="shared" si="106"/>
        <v>0</v>
      </c>
      <c r="Q504" s="31">
        <f t="shared" si="107"/>
        <v>0</v>
      </c>
      <c r="R504" s="31">
        <f t="shared" si="99"/>
        <v>0</v>
      </c>
      <c r="S504" s="24">
        <f t="shared" si="108"/>
        <v>0.5</v>
      </c>
      <c r="T504" s="30">
        <f>VLOOKUP(S504,LAI!$E$132:$F$282,2,FALSE)</f>
        <v>2.6069733117608935</v>
      </c>
      <c r="U504" s="32">
        <f t="shared" si="100"/>
        <v>0</v>
      </c>
      <c r="V504" s="35"/>
    </row>
    <row r="505" spans="1:22" x14ac:dyDescent="0.35">
      <c r="A505" s="23">
        <f t="shared" si="111"/>
        <v>502</v>
      </c>
      <c r="B505" s="30">
        <f>IF(A505&lt;=Calculator!$B$9,'Growth rate'!B504,0)</f>
        <v>0</v>
      </c>
      <c r="C505" s="30">
        <f t="shared" si="101"/>
        <v>0</v>
      </c>
      <c r="D505" s="31">
        <f t="shared" si="102"/>
        <v>0</v>
      </c>
      <c r="E505" s="31">
        <f t="shared" si="103"/>
        <v>0</v>
      </c>
      <c r="F505" s="31">
        <f t="shared" si="98"/>
        <v>0</v>
      </c>
      <c r="G505" s="24">
        <f t="shared" si="104"/>
        <v>0.5</v>
      </c>
      <c r="H505" s="30">
        <f>VLOOKUP(G505,LAI!$E$132:$F$282,2,FALSE)</f>
        <v>2.6069733117608935</v>
      </c>
      <c r="I505" s="32">
        <f t="shared" si="109"/>
        <v>0</v>
      </c>
      <c r="J505" s="40">
        <f t="shared" si="110"/>
        <v>1</v>
      </c>
      <c r="K505" s="41"/>
      <c r="L505" s="40"/>
      <c r="M505" s="23">
        <v>502</v>
      </c>
      <c r="N505" s="30">
        <f>IF(M505&lt;=Calculator!$F$9,'Growth rate'!J504,0)</f>
        <v>0</v>
      </c>
      <c r="O505" s="30">
        <f t="shared" si="105"/>
        <v>0</v>
      </c>
      <c r="P505" s="31">
        <f t="shared" si="106"/>
        <v>0</v>
      </c>
      <c r="Q505" s="31">
        <f t="shared" si="107"/>
        <v>0</v>
      </c>
      <c r="R505" s="31">
        <f t="shared" si="99"/>
        <v>0</v>
      </c>
      <c r="S505" s="24">
        <f t="shared" si="108"/>
        <v>0.5</v>
      </c>
      <c r="T505" s="30">
        <f>VLOOKUP(S505,LAI!$E$132:$F$282,2,FALSE)</f>
        <v>2.6069733117608935</v>
      </c>
      <c r="U505" s="32">
        <f t="shared" si="100"/>
        <v>0</v>
      </c>
      <c r="V505" s="35"/>
    </row>
    <row r="506" spans="1:22" x14ac:dyDescent="0.35">
      <c r="A506" s="23">
        <f t="shared" si="111"/>
        <v>503</v>
      </c>
      <c r="B506" s="30">
        <f>IF(A506&lt;=Calculator!$B$9,'Growth rate'!B505,0)</f>
        <v>0</v>
      </c>
      <c r="C506" s="30">
        <f t="shared" si="101"/>
        <v>0</v>
      </c>
      <c r="D506" s="31">
        <f t="shared" si="102"/>
        <v>0</v>
      </c>
      <c r="E506" s="31">
        <f t="shared" si="103"/>
        <v>0</v>
      </c>
      <c r="F506" s="31">
        <f t="shared" si="98"/>
        <v>0</v>
      </c>
      <c r="G506" s="24">
        <f t="shared" si="104"/>
        <v>0.5</v>
      </c>
      <c r="H506" s="30">
        <f>VLOOKUP(G506,LAI!$E$132:$F$282,2,FALSE)</f>
        <v>2.6069733117608935</v>
      </c>
      <c r="I506" s="32">
        <f t="shared" si="109"/>
        <v>0</v>
      </c>
      <c r="J506" s="40">
        <f t="shared" si="110"/>
        <v>1</v>
      </c>
      <c r="K506" s="41"/>
      <c r="L506" s="40"/>
      <c r="M506" s="23">
        <v>503</v>
      </c>
      <c r="N506" s="30">
        <f>IF(M506&lt;=Calculator!$F$9,'Growth rate'!J505,0)</f>
        <v>0</v>
      </c>
      <c r="O506" s="30">
        <f t="shared" si="105"/>
        <v>0</v>
      </c>
      <c r="P506" s="31">
        <f t="shared" si="106"/>
        <v>0</v>
      </c>
      <c r="Q506" s="31">
        <f t="shared" si="107"/>
        <v>0</v>
      </c>
      <c r="R506" s="31">
        <f t="shared" si="99"/>
        <v>0</v>
      </c>
      <c r="S506" s="24">
        <f t="shared" si="108"/>
        <v>0.5</v>
      </c>
      <c r="T506" s="30">
        <f>VLOOKUP(S506,LAI!$E$132:$F$282,2,FALSE)</f>
        <v>2.6069733117608935</v>
      </c>
      <c r="U506" s="32">
        <f t="shared" si="100"/>
        <v>0</v>
      </c>
      <c r="V506" s="35"/>
    </row>
    <row r="507" spans="1:22" x14ac:dyDescent="0.35">
      <c r="A507" s="23">
        <f t="shared" si="111"/>
        <v>504</v>
      </c>
      <c r="B507" s="30">
        <f>IF(A507&lt;=Calculator!$B$9,'Growth rate'!B506,0)</f>
        <v>0</v>
      </c>
      <c r="C507" s="30">
        <f t="shared" si="101"/>
        <v>0</v>
      </c>
      <c r="D507" s="31">
        <f t="shared" si="102"/>
        <v>0</v>
      </c>
      <c r="E507" s="31">
        <f t="shared" si="103"/>
        <v>0</v>
      </c>
      <c r="F507" s="31">
        <f t="shared" si="98"/>
        <v>0</v>
      </c>
      <c r="G507" s="24">
        <f t="shared" si="104"/>
        <v>0.5</v>
      </c>
      <c r="H507" s="30">
        <f>VLOOKUP(G507,LAI!$E$132:$F$282,2,FALSE)</f>
        <v>2.6069733117608935</v>
      </c>
      <c r="I507" s="32">
        <f t="shared" si="109"/>
        <v>0</v>
      </c>
      <c r="J507" s="40">
        <f t="shared" si="110"/>
        <v>1</v>
      </c>
      <c r="K507" s="41"/>
      <c r="L507" s="40"/>
      <c r="M507" s="23">
        <v>504</v>
      </c>
      <c r="N507" s="30">
        <f>IF(M507&lt;=Calculator!$F$9,'Growth rate'!J506,0)</f>
        <v>0</v>
      </c>
      <c r="O507" s="30">
        <f t="shared" si="105"/>
        <v>0</v>
      </c>
      <c r="P507" s="31">
        <f t="shared" si="106"/>
        <v>0</v>
      </c>
      <c r="Q507" s="31">
        <f t="shared" si="107"/>
        <v>0</v>
      </c>
      <c r="R507" s="31">
        <f t="shared" si="99"/>
        <v>0</v>
      </c>
      <c r="S507" s="24">
        <f t="shared" si="108"/>
        <v>0.5</v>
      </c>
      <c r="T507" s="30">
        <f>VLOOKUP(S507,LAI!$E$132:$F$282,2,FALSE)</f>
        <v>2.6069733117608935</v>
      </c>
      <c r="U507" s="32">
        <f t="shared" si="100"/>
        <v>0</v>
      </c>
      <c r="V507" s="35"/>
    </row>
    <row r="508" spans="1:22" x14ac:dyDescent="0.35">
      <c r="A508" s="23">
        <f t="shared" si="111"/>
        <v>505</v>
      </c>
      <c r="B508" s="30">
        <f>IF(A508&lt;=Calculator!$B$9,'Growth rate'!B507,0)</f>
        <v>0</v>
      </c>
      <c r="C508" s="30">
        <f t="shared" si="101"/>
        <v>0</v>
      </c>
      <c r="D508" s="31">
        <f t="shared" si="102"/>
        <v>0</v>
      </c>
      <c r="E508" s="31">
        <f t="shared" si="103"/>
        <v>0</v>
      </c>
      <c r="F508" s="31">
        <f t="shared" si="98"/>
        <v>0</v>
      </c>
      <c r="G508" s="24">
        <f t="shared" si="104"/>
        <v>0.5</v>
      </c>
      <c r="H508" s="30">
        <f>VLOOKUP(G508,LAI!$E$132:$F$282,2,FALSE)</f>
        <v>2.6069733117608935</v>
      </c>
      <c r="I508" s="32">
        <f t="shared" si="109"/>
        <v>0</v>
      </c>
      <c r="J508" s="40">
        <f t="shared" si="110"/>
        <v>1</v>
      </c>
      <c r="K508" s="41"/>
      <c r="L508" s="40"/>
      <c r="M508" s="23">
        <v>505</v>
      </c>
      <c r="N508" s="30">
        <f>IF(M508&lt;=Calculator!$F$9,'Growth rate'!J507,0)</f>
        <v>0</v>
      </c>
      <c r="O508" s="30">
        <f t="shared" si="105"/>
        <v>0</v>
      </c>
      <c r="P508" s="31">
        <f t="shared" si="106"/>
        <v>0</v>
      </c>
      <c r="Q508" s="31">
        <f t="shared" si="107"/>
        <v>0</v>
      </c>
      <c r="R508" s="31">
        <f t="shared" si="99"/>
        <v>0</v>
      </c>
      <c r="S508" s="24">
        <f t="shared" si="108"/>
        <v>0.5</v>
      </c>
      <c r="T508" s="30">
        <f>VLOOKUP(S508,LAI!$E$132:$F$282,2,FALSE)</f>
        <v>2.6069733117608935</v>
      </c>
      <c r="U508" s="32">
        <f t="shared" si="100"/>
        <v>0</v>
      </c>
      <c r="V508" s="35"/>
    </row>
    <row r="509" spans="1:22" x14ac:dyDescent="0.35">
      <c r="A509" s="23">
        <f t="shared" si="111"/>
        <v>506</v>
      </c>
      <c r="B509" s="30">
        <f>IF(A509&lt;=Calculator!$B$9,'Growth rate'!B508,0)</f>
        <v>0</v>
      </c>
      <c r="C509" s="30">
        <f t="shared" si="101"/>
        <v>0</v>
      </c>
      <c r="D509" s="31">
        <f t="shared" si="102"/>
        <v>0</v>
      </c>
      <c r="E509" s="31">
        <f t="shared" si="103"/>
        <v>0</v>
      </c>
      <c r="F509" s="31">
        <f t="shared" si="98"/>
        <v>0</v>
      </c>
      <c r="G509" s="24">
        <f t="shared" si="104"/>
        <v>0.5</v>
      </c>
      <c r="H509" s="30">
        <f>VLOOKUP(G509,LAI!$E$132:$F$282,2,FALSE)</f>
        <v>2.6069733117608935</v>
      </c>
      <c r="I509" s="32">
        <f t="shared" si="109"/>
        <v>0</v>
      </c>
      <c r="J509" s="40">
        <f t="shared" si="110"/>
        <v>1</v>
      </c>
      <c r="K509" s="41"/>
      <c r="L509" s="40"/>
      <c r="M509" s="23">
        <v>506</v>
      </c>
      <c r="N509" s="30">
        <f>IF(M509&lt;=Calculator!$F$9,'Growth rate'!J508,0)</f>
        <v>0</v>
      </c>
      <c r="O509" s="30">
        <f t="shared" si="105"/>
        <v>0</v>
      </c>
      <c r="P509" s="31">
        <f t="shared" si="106"/>
        <v>0</v>
      </c>
      <c r="Q509" s="31">
        <f t="shared" si="107"/>
        <v>0</v>
      </c>
      <c r="R509" s="31">
        <f t="shared" si="99"/>
        <v>0</v>
      </c>
      <c r="S509" s="24">
        <f t="shared" si="108"/>
        <v>0.5</v>
      </c>
      <c r="T509" s="30">
        <f>VLOOKUP(S509,LAI!$E$132:$F$282,2,FALSE)</f>
        <v>2.6069733117608935</v>
      </c>
      <c r="U509" s="32">
        <f t="shared" si="100"/>
        <v>0</v>
      </c>
      <c r="V509" s="35"/>
    </row>
    <row r="510" spans="1:22" x14ac:dyDescent="0.35">
      <c r="A510" s="23">
        <f t="shared" si="111"/>
        <v>507</v>
      </c>
      <c r="B510" s="30">
        <f>IF(A510&lt;=Calculator!$B$9,'Growth rate'!B509,0)</f>
        <v>0</v>
      </c>
      <c r="C510" s="30">
        <f t="shared" si="101"/>
        <v>0</v>
      </c>
      <c r="D510" s="31">
        <f t="shared" si="102"/>
        <v>0</v>
      </c>
      <c r="E510" s="31">
        <f t="shared" si="103"/>
        <v>0</v>
      </c>
      <c r="F510" s="31">
        <f t="shared" si="98"/>
        <v>0</v>
      </c>
      <c r="G510" s="24">
        <f t="shared" si="104"/>
        <v>0.5</v>
      </c>
      <c r="H510" s="30">
        <f>VLOOKUP(G510,LAI!$E$132:$F$282,2,FALSE)</f>
        <v>2.6069733117608935</v>
      </c>
      <c r="I510" s="32">
        <f t="shared" si="109"/>
        <v>0</v>
      </c>
      <c r="J510" s="40">
        <f t="shared" si="110"/>
        <v>1</v>
      </c>
      <c r="K510" s="41"/>
      <c r="L510" s="40"/>
      <c r="M510" s="23">
        <v>507</v>
      </c>
      <c r="N510" s="30">
        <f>IF(M510&lt;=Calculator!$F$9,'Growth rate'!J509,0)</f>
        <v>0</v>
      </c>
      <c r="O510" s="30">
        <f t="shared" si="105"/>
        <v>0</v>
      </c>
      <c r="P510" s="31">
        <f t="shared" si="106"/>
        <v>0</v>
      </c>
      <c r="Q510" s="31">
        <f t="shared" si="107"/>
        <v>0</v>
      </c>
      <c r="R510" s="31">
        <f t="shared" si="99"/>
        <v>0</v>
      </c>
      <c r="S510" s="24">
        <f t="shared" si="108"/>
        <v>0.5</v>
      </c>
      <c r="T510" s="30">
        <f>VLOOKUP(S510,LAI!$E$132:$F$282,2,FALSE)</f>
        <v>2.6069733117608935</v>
      </c>
      <c r="U510" s="32">
        <f t="shared" si="100"/>
        <v>0</v>
      </c>
      <c r="V510" s="35"/>
    </row>
    <row r="511" spans="1:22" x14ac:dyDescent="0.35">
      <c r="A511" s="23">
        <f t="shared" si="111"/>
        <v>508</v>
      </c>
      <c r="B511" s="30">
        <f>IF(A511&lt;=Calculator!$B$9,'Growth rate'!B510,0)</f>
        <v>0</v>
      </c>
      <c r="C511" s="30">
        <f t="shared" si="101"/>
        <v>0</v>
      </c>
      <c r="D511" s="31">
        <f t="shared" si="102"/>
        <v>0</v>
      </c>
      <c r="E511" s="31">
        <f t="shared" si="103"/>
        <v>0</v>
      </c>
      <c r="F511" s="31">
        <f t="shared" si="98"/>
        <v>0</v>
      </c>
      <c r="G511" s="24">
        <f t="shared" si="104"/>
        <v>0.5</v>
      </c>
      <c r="H511" s="30">
        <f>VLOOKUP(G511,LAI!$E$132:$F$282,2,FALSE)</f>
        <v>2.6069733117608935</v>
      </c>
      <c r="I511" s="32">
        <f t="shared" si="109"/>
        <v>0</v>
      </c>
      <c r="J511" s="40">
        <f t="shared" si="110"/>
        <v>1</v>
      </c>
      <c r="K511" s="41"/>
      <c r="L511" s="40"/>
      <c r="M511" s="23">
        <v>508</v>
      </c>
      <c r="N511" s="30">
        <f>IF(M511&lt;=Calculator!$F$9,'Growth rate'!J510,0)</f>
        <v>0</v>
      </c>
      <c r="O511" s="30">
        <f t="shared" si="105"/>
        <v>0</v>
      </c>
      <c r="P511" s="31">
        <f t="shared" si="106"/>
        <v>0</v>
      </c>
      <c r="Q511" s="31">
        <f t="shared" si="107"/>
        <v>0</v>
      </c>
      <c r="R511" s="31">
        <f t="shared" si="99"/>
        <v>0</v>
      </c>
      <c r="S511" s="24">
        <f t="shared" si="108"/>
        <v>0.5</v>
      </c>
      <c r="T511" s="30">
        <f>VLOOKUP(S511,LAI!$E$132:$F$282,2,FALSE)</f>
        <v>2.6069733117608935</v>
      </c>
      <c r="U511" s="32">
        <f t="shared" si="100"/>
        <v>0</v>
      </c>
      <c r="V511" s="35"/>
    </row>
    <row r="512" spans="1:22" x14ac:dyDescent="0.35">
      <c r="A512" s="23">
        <f t="shared" si="111"/>
        <v>509</v>
      </c>
      <c r="B512" s="30">
        <f>IF(A512&lt;=Calculator!$B$9,'Growth rate'!B511,0)</f>
        <v>0</v>
      </c>
      <c r="C512" s="30">
        <f t="shared" si="101"/>
        <v>0</v>
      </c>
      <c r="D512" s="31">
        <f t="shared" si="102"/>
        <v>0</v>
      </c>
      <c r="E512" s="31">
        <f t="shared" si="103"/>
        <v>0</v>
      </c>
      <c r="F512" s="31">
        <f t="shared" si="98"/>
        <v>0</v>
      </c>
      <c r="G512" s="24">
        <f t="shared" si="104"/>
        <v>0.5</v>
      </c>
      <c r="H512" s="30">
        <f>VLOOKUP(G512,LAI!$E$132:$F$282,2,FALSE)</f>
        <v>2.6069733117608935</v>
      </c>
      <c r="I512" s="32">
        <f t="shared" si="109"/>
        <v>0</v>
      </c>
      <c r="J512" s="40">
        <f t="shared" si="110"/>
        <v>1</v>
      </c>
      <c r="K512" s="41"/>
      <c r="L512" s="40"/>
      <c r="M512" s="23">
        <v>509</v>
      </c>
      <c r="N512" s="30">
        <f>IF(M512&lt;=Calculator!$F$9,'Growth rate'!J511,0)</f>
        <v>0</v>
      </c>
      <c r="O512" s="30">
        <f t="shared" si="105"/>
        <v>0</v>
      </c>
      <c r="P512" s="31">
        <f t="shared" si="106"/>
        <v>0</v>
      </c>
      <c r="Q512" s="31">
        <f t="shared" si="107"/>
        <v>0</v>
      </c>
      <c r="R512" s="31">
        <f t="shared" si="99"/>
        <v>0</v>
      </c>
      <c r="S512" s="24">
        <f t="shared" si="108"/>
        <v>0.5</v>
      </c>
      <c r="T512" s="30">
        <f>VLOOKUP(S512,LAI!$E$132:$F$282,2,FALSE)</f>
        <v>2.6069733117608935</v>
      </c>
      <c r="U512" s="32">
        <f t="shared" si="100"/>
        <v>0</v>
      </c>
      <c r="V512" s="35"/>
    </row>
    <row r="513" spans="1:22" x14ac:dyDescent="0.35">
      <c r="A513" s="23">
        <f t="shared" si="111"/>
        <v>510</v>
      </c>
      <c r="B513" s="30">
        <f>IF(A513&lt;=Calculator!$B$9,'Growth rate'!B512,0)</f>
        <v>0</v>
      </c>
      <c r="C513" s="30">
        <f t="shared" si="101"/>
        <v>0</v>
      </c>
      <c r="D513" s="31">
        <f t="shared" si="102"/>
        <v>0</v>
      </c>
      <c r="E513" s="31">
        <f t="shared" si="103"/>
        <v>0</v>
      </c>
      <c r="F513" s="31">
        <f t="shared" si="98"/>
        <v>0</v>
      </c>
      <c r="G513" s="24">
        <f t="shared" si="104"/>
        <v>0.5</v>
      </c>
      <c r="H513" s="30">
        <f>VLOOKUP(G513,LAI!$E$132:$F$282,2,FALSE)</f>
        <v>2.6069733117608935</v>
      </c>
      <c r="I513" s="32">
        <f t="shared" si="109"/>
        <v>0</v>
      </c>
      <c r="J513" s="40">
        <f t="shared" si="110"/>
        <v>1</v>
      </c>
      <c r="K513" s="41"/>
      <c r="L513" s="40"/>
      <c r="M513" s="23">
        <v>510</v>
      </c>
      <c r="N513" s="30">
        <f>IF(M513&lt;=Calculator!$F$9,'Growth rate'!J512,0)</f>
        <v>0</v>
      </c>
      <c r="O513" s="30">
        <f t="shared" si="105"/>
        <v>0</v>
      </c>
      <c r="P513" s="31">
        <f t="shared" si="106"/>
        <v>0</v>
      </c>
      <c r="Q513" s="31">
        <f t="shared" si="107"/>
        <v>0</v>
      </c>
      <c r="R513" s="31">
        <f t="shared" si="99"/>
        <v>0</v>
      </c>
      <c r="S513" s="24">
        <f t="shared" si="108"/>
        <v>0.5</v>
      </c>
      <c r="T513" s="30">
        <f>VLOOKUP(S513,LAI!$E$132:$F$282,2,FALSE)</f>
        <v>2.6069733117608935</v>
      </c>
      <c r="U513" s="32">
        <f t="shared" si="100"/>
        <v>0</v>
      </c>
      <c r="V513" s="35"/>
    </row>
    <row r="514" spans="1:22" x14ac:dyDescent="0.35">
      <c r="A514" s="23">
        <f t="shared" si="111"/>
        <v>511</v>
      </c>
      <c r="B514" s="30">
        <f>IF(A514&lt;=Calculator!$B$9,'Growth rate'!B513,0)</f>
        <v>0</v>
      </c>
      <c r="C514" s="30">
        <f t="shared" si="101"/>
        <v>0</v>
      </c>
      <c r="D514" s="31">
        <f t="shared" si="102"/>
        <v>0</v>
      </c>
      <c r="E514" s="31">
        <f t="shared" si="103"/>
        <v>0</v>
      </c>
      <c r="F514" s="31">
        <f t="shared" si="98"/>
        <v>0</v>
      </c>
      <c r="G514" s="24">
        <f t="shared" si="104"/>
        <v>0.5</v>
      </c>
      <c r="H514" s="30">
        <f>VLOOKUP(G514,LAI!$E$132:$F$282,2,FALSE)</f>
        <v>2.6069733117608935</v>
      </c>
      <c r="I514" s="32">
        <f t="shared" si="109"/>
        <v>0</v>
      </c>
      <c r="J514" s="40">
        <f t="shared" si="110"/>
        <v>1</v>
      </c>
      <c r="K514" s="41"/>
      <c r="L514" s="40"/>
      <c r="M514" s="23">
        <v>511</v>
      </c>
      <c r="N514" s="30">
        <f>IF(M514&lt;=Calculator!$F$9,'Growth rate'!J513,0)</f>
        <v>0</v>
      </c>
      <c r="O514" s="30">
        <f t="shared" si="105"/>
        <v>0</v>
      </c>
      <c r="P514" s="31">
        <f t="shared" si="106"/>
        <v>0</v>
      </c>
      <c r="Q514" s="31">
        <f t="shared" si="107"/>
        <v>0</v>
      </c>
      <c r="R514" s="31">
        <f t="shared" si="99"/>
        <v>0</v>
      </c>
      <c r="S514" s="24">
        <f t="shared" si="108"/>
        <v>0.5</v>
      </c>
      <c r="T514" s="30">
        <f>VLOOKUP(S514,LAI!$E$132:$F$282,2,FALSE)</f>
        <v>2.6069733117608935</v>
      </c>
      <c r="U514" s="32">
        <f t="shared" si="100"/>
        <v>0</v>
      </c>
      <c r="V514" s="35"/>
    </row>
    <row r="515" spans="1:22" x14ac:dyDescent="0.35">
      <c r="A515" s="23">
        <f t="shared" si="111"/>
        <v>512</v>
      </c>
      <c r="B515" s="30">
        <f>IF(A515&lt;=Calculator!$B$9,'Growth rate'!B514,0)</f>
        <v>0</v>
      </c>
      <c r="C515" s="30">
        <f t="shared" si="101"/>
        <v>0</v>
      </c>
      <c r="D515" s="31">
        <f t="shared" si="102"/>
        <v>0</v>
      </c>
      <c r="E515" s="31">
        <f t="shared" si="103"/>
        <v>0</v>
      </c>
      <c r="F515" s="31">
        <f t="shared" si="98"/>
        <v>0</v>
      </c>
      <c r="G515" s="24">
        <f t="shared" si="104"/>
        <v>0.5</v>
      </c>
      <c r="H515" s="30">
        <f>VLOOKUP(G515,LAI!$E$132:$F$282,2,FALSE)</f>
        <v>2.6069733117608935</v>
      </c>
      <c r="I515" s="32">
        <f t="shared" si="109"/>
        <v>0</v>
      </c>
      <c r="J515" s="40">
        <f t="shared" si="110"/>
        <v>1</v>
      </c>
      <c r="K515" s="41"/>
      <c r="L515" s="40"/>
      <c r="M515" s="23">
        <v>512</v>
      </c>
      <c r="N515" s="30">
        <f>IF(M515&lt;=Calculator!$F$9,'Growth rate'!J514,0)</f>
        <v>0</v>
      </c>
      <c r="O515" s="30">
        <f t="shared" si="105"/>
        <v>0</v>
      </c>
      <c r="P515" s="31">
        <f t="shared" si="106"/>
        <v>0</v>
      </c>
      <c r="Q515" s="31">
        <f t="shared" si="107"/>
        <v>0</v>
      </c>
      <c r="R515" s="31">
        <f t="shared" si="99"/>
        <v>0</v>
      </c>
      <c r="S515" s="24">
        <f t="shared" si="108"/>
        <v>0.5</v>
      </c>
      <c r="T515" s="30">
        <f>VLOOKUP(S515,LAI!$E$132:$F$282,2,FALSE)</f>
        <v>2.6069733117608935</v>
      </c>
      <c r="U515" s="32">
        <f t="shared" si="100"/>
        <v>0</v>
      </c>
      <c r="V515" s="35"/>
    </row>
    <row r="516" spans="1:22" x14ac:dyDescent="0.35">
      <c r="A516" s="23">
        <f t="shared" si="111"/>
        <v>513</v>
      </c>
      <c r="B516" s="30">
        <f>IF(A516&lt;=Calculator!$B$9,'Growth rate'!B515,0)</f>
        <v>0</v>
      </c>
      <c r="C516" s="30">
        <f t="shared" si="101"/>
        <v>0</v>
      </c>
      <c r="D516" s="31">
        <f t="shared" si="102"/>
        <v>0</v>
      </c>
      <c r="E516" s="31">
        <f t="shared" si="103"/>
        <v>0</v>
      </c>
      <c r="F516" s="31">
        <f t="shared" ref="F516:F579" si="112">IF(D516&gt;0,IF(E516&gt;0,D516/E516,0),0)</f>
        <v>0</v>
      </c>
      <c r="G516" s="24">
        <f t="shared" si="104"/>
        <v>0.5</v>
      </c>
      <c r="H516" s="30">
        <f>VLOOKUP(G516,LAI!$E$132:$F$282,2,FALSE)</f>
        <v>2.6069733117608935</v>
      </c>
      <c r="I516" s="32">
        <f t="shared" si="109"/>
        <v>0</v>
      </c>
      <c r="J516" s="40">
        <f t="shared" si="110"/>
        <v>1</v>
      </c>
      <c r="K516" s="41"/>
      <c r="L516" s="40"/>
      <c r="M516" s="23">
        <v>513</v>
      </c>
      <c r="N516" s="30">
        <f>IF(M516&lt;=Calculator!$F$9,'Growth rate'!J515,0)</f>
        <v>0</v>
      </c>
      <c r="O516" s="30">
        <f t="shared" si="105"/>
        <v>0</v>
      </c>
      <c r="P516" s="31">
        <f t="shared" si="106"/>
        <v>0</v>
      </c>
      <c r="Q516" s="31">
        <f t="shared" si="107"/>
        <v>0</v>
      </c>
      <c r="R516" s="31">
        <f t="shared" ref="R516:R579" si="113">IF(P516&gt;0,IF(Q516&gt;0,P516/Q516,0),0)</f>
        <v>0</v>
      </c>
      <c r="S516" s="24">
        <f t="shared" si="108"/>
        <v>0.5</v>
      </c>
      <c r="T516" s="30">
        <f>VLOOKUP(S516,LAI!$E$132:$F$282,2,FALSE)</f>
        <v>2.6069733117608935</v>
      </c>
      <c r="U516" s="32">
        <f t="shared" ref="U516:U579" si="114">(((Q516/2)^2)*PI())*T516</f>
        <v>0</v>
      </c>
      <c r="V516" s="35"/>
    </row>
    <row r="517" spans="1:22" x14ac:dyDescent="0.35">
      <c r="A517" s="23">
        <f t="shared" si="111"/>
        <v>514</v>
      </c>
      <c r="B517" s="30">
        <f>IF(A517&lt;=Calculator!$B$9,'Growth rate'!B516,0)</f>
        <v>0</v>
      </c>
      <c r="C517" s="30">
        <f t="shared" ref="C517:C580" si="115">IF(B517&lt;=10,B517,10)</f>
        <v>0</v>
      </c>
      <c r="D517" s="31">
        <f t="shared" ref="D517:D580" si="116">IF(C517&gt;0,4.8082  + (C517 * 1.6692),0)</f>
        <v>0</v>
      </c>
      <c r="E517" s="31">
        <f t="shared" ref="E517:E580" si="117">IF(C517&gt;0,EXP(1.9526  + (LN(C517) * 0.3644)),0)</f>
        <v>0</v>
      </c>
      <c r="F517" s="31">
        <f t="shared" si="112"/>
        <v>0</v>
      </c>
      <c r="G517" s="24">
        <f t="shared" ref="G517:G580" si="118">IF(F517&gt;2,2, IF(F517&lt;0.5,0.5,ROUND(F517,2)))</f>
        <v>0.5</v>
      </c>
      <c r="H517" s="30">
        <f>VLOOKUP(G517,LAI!$E$132:$F$282,2,FALSE)</f>
        <v>2.6069733117608935</v>
      </c>
      <c r="I517" s="32">
        <f t="shared" si="109"/>
        <v>0</v>
      </c>
      <c r="J517" s="40">
        <f t="shared" si="110"/>
        <v>1</v>
      </c>
      <c r="K517" s="41"/>
      <c r="L517" s="40"/>
      <c r="M517" s="23">
        <v>514</v>
      </c>
      <c r="N517" s="30">
        <f>IF(M517&lt;=Calculator!$F$9,'Growth rate'!J516,0)</f>
        <v>0</v>
      </c>
      <c r="O517" s="30">
        <f t="shared" ref="O517:O580" si="119">IF(N517&lt;=10,N517,10)</f>
        <v>0</v>
      </c>
      <c r="P517" s="31">
        <f t="shared" ref="P517:P580" si="120">IF(O517&gt;0,4.8082  + (O517 * 1.6692),0)</f>
        <v>0</v>
      </c>
      <c r="Q517" s="31">
        <f t="shared" ref="Q517:Q580" si="121">IF(O517&gt;0,EXP(1.9526  + (LN(O517) * 0.3644)),0)</f>
        <v>0</v>
      </c>
      <c r="R517" s="31">
        <f t="shared" si="113"/>
        <v>0</v>
      </c>
      <c r="S517" s="24">
        <f t="shared" ref="S517:S580" si="122">IF(R517&gt;2,2, IF(R517&lt;0.5,0.5,ROUND(R517,2)))</f>
        <v>0.5</v>
      </c>
      <c r="T517" s="30">
        <f>VLOOKUP(S517,LAI!$E$132:$F$282,2,FALSE)</f>
        <v>2.6069733117608935</v>
      </c>
      <c r="U517" s="32">
        <f t="shared" si="114"/>
        <v>0</v>
      </c>
      <c r="V517" s="35"/>
    </row>
    <row r="518" spans="1:22" x14ac:dyDescent="0.35">
      <c r="A518" s="23">
        <f t="shared" si="111"/>
        <v>515</v>
      </c>
      <c r="B518" s="30">
        <f>IF(A518&lt;=Calculator!$B$9,'Growth rate'!B517,0)</f>
        <v>0</v>
      </c>
      <c r="C518" s="30">
        <f t="shared" si="115"/>
        <v>0</v>
      </c>
      <c r="D518" s="31">
        <f t="shared" si="116"/>
        <v>0</v>
      </c>
      <c r="E518" s="31">
        <f t="shared" si="117"/>
        <v>0</v>
      </c>
      <c r="F518" s="31">
        <f t="shared" si="112"/>
        <v>0</v>
      </c>
      <c r="G518" s="24">
        <f t="shared" si="118"/>
        <v>0.5</v>
      </c>
      <c r="H518" s="30">
        <f>VLOOKUP(G518,LAI!$E$132:$F$282,2,FALSE)</f>
        <v>2.6069733117608935</v>
      </c>
      <c r="I518" s="32">
        <f t="shared" ref="I518:I581" si="123">IF(E518=0,0,IF(((((E518/2)^2)*PI())*H518)&lt;I517, I517,((((E518/2)^2)*PI())*H518)))</f>
        <v>0</v>
      </c>
      <c r="J518" s="40">
        <f t="shared" ref="J518:J581" si="124">IF(I518=I517,1,"")</f>
        <v>1</v>
      </c>
      <c r="K518" s="41"/>
      <c r="L518" s="40"/>
      <c r="M518" s="23">
        <v>515</v>
      </c>
      <c r="N518" s="30">
        <f>IF(M518&lt;=Calculator!$F$9,'Growth rate'!J517,0)</f>
        <v>0</v>
      </c>
      <c r="O518" s="30">
        <f t="shared" si="119"/>
        <v>0</v>
      </c>
      <c r="P518" s="31">
        <f t="shared" si="120"/>
        <v>0</v>
      </c>
      <c r="Q518" s="31">
        <f t="shared" si="121"/>
        <v>0</v>
      </c>
      <c r="R518" s="31">
        <f t="shared" si="113"/>
        <v>0</v>
      </c>
      <c r="S518" s="24">
        <f t="shared" si="122"/>
        <v>0.5</v>
      </c>
      <c r="T518" s="30">
        <f>VLOOKUP(S518,LAI!$E$132:$F$282,2,FALSE)</f>
        <v>2.6069733117608935</v>
      </c>
      <c r="U518" s="32">
        <f t="shared" si="114"/>
        <v>0</v>
      </c>
      <c r="V518" s="35"/>
    </row>
    <row r="519" spans="1:22" x14ac:dyDescent="0.35">
      <c r="A519" s="23">
        <f t="shared" si="111"/>
        <v>516</v>
      </c>
      <c r="B519" s="30">
        <f>IF(A519&lt;=Calculator!$B$9,'Growth rate'!B518,0)</f>
        <v>0</v>
      </c>
      <c r="C519" s="30">
        <f t="shared" si="115"/>
        <v>0</v>
      </c>
      <c r="D519" s="31">
        <f t="shared" si="116"/>
        <v>0</v>
      </c>
      <c r="E519" s="31">
        <f t="shared" si="117"/>
        <v>0</v>
      </c>
      <c r="F519" s="31">
        <f t="shared" si="112"/>
        <v>0</v>
      </c>
      <c r="G519" s="24">
        <f t="shared" si="118"/>
        <v>0.5</v>
      </c>
      <c r="H519" s="30">
        <f>VLOOKUP(G519,LAI!$E$132:$F$282,2,FALSE)</f>
        <v>2.6069733117608935</v>
      </c>
      <c r="I519" s="32">
        <f t="shared" si="123"/>
        <v>0</v>
      </c>
      <c r="J519" s="40">
        <f t="shared" si="124"/>
        <v>1</v>
      </c>
      <c r="K519" s="41"/>
      <c r="L519" s="40"/>
      <c r="M519" s="23">
        <v>516</v>
      </c>
      <c r="N519" s="30">
        <f>IF(M519&lt;=Calculator!$F$9,'Growth rate'!J518,0)</f>
        <v>0</v>
      </c>
      <c r="O519" s="30">
        <f t="shared" si="119"/>
        <v>0</v>
      </c>
      <c r="P519" s="31">
        <f t="shared" si="120"/>
        <v>0</v>
      </c>
      <c r="Q519" s="31">
        <f t="shared" si="121"/>
        <v>0</v>
      </c>
      <c r="R519" s="31">
        <f t="shared" si="113"/>
        <v>0</v>
      </c>
      <c r="S519" s="24">
        <f t="shared" si="122"/>
        <v>0.5</v>
      </c>
      <c r="T519" s="30">
        <f>VLOOKUP(S519,LAI!$E$132:$F$282,2,FALSE)</f>
        <v>2.6069733117608935</v>
      </c>
      <c r="U519" s="32">
        <f t="shared" si="114"/>
        <v>0</v>
      </c>
      <c r="V519" s="35"/>
    </row>
    <row r="520" spans="1:22" x14ac:dyDescent="0.35">
      <c r="A520" s="23">
        <f t="shared" si="111"/>
        <v>517</v>
      </c>
      <c r="B520" s="30">
        <f>IF(A520&lt;=Calculator!$B$9,'Growth rate'!B519,0)</f>
        <v>0</v>
      </c>
      <c r="C520" s="30">
        <f t="shared" si="115"/>
        <v>0</v>
      </c>
      <c r="D520" s="31">
        <f t="shared" si="116"/>
        <v>0</v>
      </c>
      <c r="E520" s="31">
        <f t="shared" si="117"/>
        <v>0</v>
      </c>
      <c r="F520" s="31">
        <f t="shared" si="112"/>
        <v>0</v>
      </c>
      <c r="G520" s="24">
        <f t="shared" si="118"/>
        <v>0.5</v>
      </c>
      <c r="H520" s="30">
        <f>VLOOKUP(G520,LAI!$E$132:$F$282,2,FALSE)</f>
        <v>2.6069733117608935</v>
      </c>
      <c r="I520" s="32">
        <f t="shared" si="123"/>
        <v>0</v>
      </c>
      <c r="J520" s="40">
        <f t="shared" si="124"/>
        <v>1</v>
      </c>
      <c r="K520" s="41"/>
      <c r="L520" s="40"/>
      <c r="M520" s="23">
        <v>517</v>
      </c>
      <c r="N520" s="30">
        <f>IF(M520&lt;=Calculator!$F$9,'Growth rate'!J519,0)</f>
        <v>0</v>
      </c>
      <c r="O520" s="30">
        <f t="shared" si="119"/>
        <v>0</v>
      </c>
      <c r="P520" s="31">
        <f t="shared" si="120"/>
        <v>0</v>
      </c>
      <c r="Q520" s="31">
        <f t="shared" si="121"/>
        <v>0</v>
      </c>
      <c r="R520" s="31">
        <f t="shared" si="113"/>
        <v>0</v>
      </c>
      <c r="S520" s="24">
        <f t="shared" si="122"/>
        <v>0.5</v>
      </c>
      <c r="T520" s="30">
        <f>VLOOKUP(S520,LAI!$E$132:$F$282,2,FALSE)</f>
        <v>2.6069733117608935</v>
      </c>
      <c r="U520" s="32">
        <f t="shared" si="114"/>
        <v>0</v>
      </c>
      <c r="V520" s="35"/>
    </row>
    <row r="521" spans="1:22" x14ac:dyDescent="0.35">
      <c r="A521" s="23">
        <f t="shared" si="111"/>
        <v>518</v>
      </c>
      <c r="B521" s="30">
        <f>IF(A521&lt;=Calculator!$B$9,'Growth rate'!B520,0)</f>
        <v>0</v>
      </c>
      <c r="C521" s="30">
        <f t="shared" si="115"/>
        <v>0</v>
      </c>
      <c r="D521" s="31">
        <f t="shared" si="116"/>
        <v>0</v>
      </c>
      <c r="E521" s="31">
        <f t="shared" si="117"/>
        <v>0</v>
      </c>
      <c r="F521" s="31">
        <f t="shared" si="112"/>
        <v>0</v>
      </c>
      <c r="G521" s="24">
        <f t="shared" si="118"/>
        <v>0.5</v>
      </c>
      <c r="H521" s="30">
        <f>VLOOKUP(G521,LAI!$E$132:$F$282,2,FALSE)</f>
        <v>2.6069733117608935</v>
      </c>
      <c r="I521" s="32">
        <f t="shared" si="123"/>
        <v>0</v>
      </c>
      <c r="J521" s="40">
        <f t="shared" si="124"/>
        <v>1</v>
      </c>
      <c r="K521" s="41"/>
      <c r="L521" s="40"/>
      <c r="M521" s="23">
        <v>518</v>
      </c>
      <c r="N521" s="30">
        <f>IF(M521&lt;=Calculator!$F$9,'Growth rate'!J520,0)</f>
        <v>0</v>
      </c>
      <c r="O521" s="30">
        <f t="shared" si="119"/>
        <v>0</v>
      </c>
      <c r="P521" s="31">
        <f t="shared" si="120"/>
        <v>0</v>
      </c>
      <c r="Q521" s="31">
        <f t="shared" si="121"/>
        <v>0</v>
      </c>
      <c r="R521" s="31">
        <f t="shared" si="113"/>
        <v>0</v>
      </c>
      <c r="S521" s="24">
        <f t="shared" si="122"/>
        <v>0.5</v>
      </c>
      <c r="T521" s="30">
        <f>VLOOKUP(S521,LAI!$E$132:$F$282,2,FALSE)</f>
        <v>2.6069733117608935</v>
      </c>
      <c r="U521" s="32">
        <f t="shared" si="114"/>
        <v>0</v>
      </c>
      <c r="V521" s="35"/>
    </row>
    <row r="522" spans="1:22" x14ac:dyDescent="0.35">
      <c r="A522" s="23">
        <f t="shared" si="111"/>
        <v>519</v>
      </c>
      <c r="B522" s="30">
        <f>IF(A522&lt;=Calculator!$B$9,'Growth rate'!B521,0)</f>
        <v>0</v>
      </c>
      <c r="C522" s="30">
        <f t="shared" si="115"/>
        <v>0</v>
      </c>
      <c r="D522" s="31">
        <f t="shared" si="116"/>
        <v>0</v>
      </c>
      <c r="E522" s="31">
        <f t="shared" si="117"/>
        <v>0</v>
      </c>
      <c r="F522" s="31">
        <f t="shared" si="112"/>
        <v>0</v>
      </c>
      <c r="G522" s="24">
        <f t="shared" si="118"/>
        <v>0.5</v>
      </c>
      <c r="H522" s="30">
        <f>VLOOKUP(G522,LAI!$E$132:$F$282,2,FALSE)</f>
        <v>2.6069733117608935</v>
      </c>
      <c r="I522" s="32">
        <f t="shared" si="123"/>
        <v>0</v>
      </c>
      <c r="J522" s="40">
        <f t="shared" si="124"/>
        <v>1</v>
      </c>
      <c r="K522" s="41"/>
      <c r="L522" s="40"/>
      <c r="M522" s="23">
        <v>519</v>
      </c>
      <c r="N522" s="30">
        <f>IF(M522&lt;=Calculator!$F$9,'Growth rate'!J521,0)</f>
        <v>0</v>
      </c>
      <c r="O522" s="30">
        <f t="shared" si="119"/>
        <v>0</v>
      </c>
      <c r="P522" s="31">
        <f t="shared" si="120"/>
        <v>0</v>
      </c>
      <c r="Q522" s="31">
        <f t="shared" si="121"/>
        <v>0</v>
      </c>
      <c r="R522" s="31">
        <f t="shared" si="113"/>
        <v>0</v>
      </c>
      <c r="S522" s="24">
        <f t="shared" si="122"/>
        <v>0.5</v>
      </c>
      <c r="T522" s="30">
        <f>VLOOKUP(S522,LAI!$E$132:$F$282,2,FALSE)</f>
        <v>2.6069733117608935</v>
      </c>
      <c r="U522" s="32">
        <f t="shared" si="114"/>
        <v>0</v>
      </c>
      <c r="V522" s="35"/>
    </row>
    <row r="523" spans="1:22" x14ac:dyDescent="0.35">
      <c r="A523" s="23">
        <f t="shared" si="111"/>
        <v>520</v>
      </c>
      <c r="B523" s="30">
        <f>IF(A523&lt;=Calculator!$B$9,'Growth rate'!B522,0)</f>
        <v>0</v>
      </c>
      <c r="C523" s="30">
        <f t="shared" si="115"/>
        <v>0</v>
      </c>
      <c r="D523" s="31">
        <f t="shared" si="116"/>
        <v>0</v>
      </c>
      <c r="E523" s="31">
        <f t="shared" si="117"/>
        <v>0</v>
      </c>
      <c r="F523" s="31">
        <f t="shared" si="112"/>
        <v>0</v>
      </c>
      <c r="G523" s="24">
        <f t="shared" si="118"/>
        <v>0.5</v>
      </c>
      <c r="H523" s="30">
        <f>VLOOKUP(G523,LAI!$E$132:$F$282,2,FALSE)</f>
        <v>2.6069733117608935</v>
      </c>
      <c r="I523" s="32">
        <f t="shared" si="123"/>
        <v>0</v>
      </c>
      <c r="J523" s="40">
        <f t="shared" si="124"/>
        <v>1</v>
      </c>
      <c r="K523" s="41"/>
      <c r="L523" s="40"/>
      <c r="M523" s="23">
        <v>520</v>
      </c>
      <c r="N523" s="30">
        <f>IF(M523&lt;=Calculator!$F$9,'Growth rate'!J522,0)</f>
        <v>0</v>
      </c>
      <c r="O523" s="30">
        <f t="shared" si="119"/>
        <v>0</v>
      </c>
      <c r="P523" s="31">
        <f t="shared" si="120"/>
        <v>0</v>
      </c>
      <c r="Q523" s="31">
        <f t="shared" si="121"/>
        <v>0</v>
      </c>
      <c r="R523" s="31">
        <f t="shared" si="113"/>
        <v>0</v>
      </c>
      <c r="S523" s="24">
        <f t="shared" si="122"/>
        <v>0.5</v>
      </c>
      <c r="T523" s="30">
        <f>VLOOKUP(S523,LAI!$E$132:$F$282,2,FALSE)</f>
        <v>2.6069733117608935</v>
      </c>
      <c r="U523" s="32">
        <f t="shared" si="114"/>
        <v>0</v>
      </c>
      <c r="V523" s="35"/>
    </row>
    <row r="524" spans="1:22" x14ac:dyDescent="0.35">
      <c r="A524" s="23">
        <f t="shared" si="111"/>
        <v>521</v>
      </c>
      <c r="B524" s="30">
        <f>IF(A524&lt;=Calculator!$B$9,'Growth rate'!B523,0)</f>
        <v>0</v>
      </c>
      <c r="C524" s="30">
        <f t="shared" si="115"/>
        <v>0</v>
      </c>
      <c r="D524" s="31">
        <f t="shared" si="116"/>
        <v>0</v>
      </c>
      <c r="E524" s="31">
        <f t="shared" si="117"/>
        <v>0</v>
      </c>
      <c r="F524" s="31">
        <f t="shared" si="112"/>
        <v>0</v>
      </c>
      <c r="G524" s="24">
        <f t="shared" si="118"/>
        <v>0.5</v>
      </c>
      <c r="H524" s="30">
        <f>VLOOKUP(G524,LAI!$E$132:$F$282,2,FALSE)</f>
        <v>2.6069733117608935</v>
      </c>
      <c r="I524" s="32">
        <f t="shared" si="123"/>
        <v>0</v>
      </c>
      <c r="J524" s="40">
        <f t="shared" si="124"/>
        <v>1</v>
      </c>
      <c r="K524" s="41"/>
      <c r="L524" s="40"/>
      <c r="M524" s="23">
        <v>521</v>
      </c>
      <c r="N524" s="30">
        <f>IF(M524&lt;=Calculator!$F$9,'Growth rate'!J523,0)</f>
        <v>0</v>
      </c>
      <c r="O524" s="30">
        <f t="shared" si="119"/>
        <v>0</v>
      </c>
      <c r="P524" s="31">
        <f t="shared" si="120"/>
        <v>0</v>
      </c>
      <c r="Q524" s="31">
        <f t="shared" si="121"/>
        <v>0</v>
      </c>
      <c r="R524" s="31">
        <f t="shared" si="113"/>
        <v>0</v>
      </c>
      <c r="S524" s="24">
        <f t="shared" si="122"/>
        <v>0.5</v>
      </c>
      <c r="T524" s="30">
        <f>VLOOKUP(S524,LAI!$E$132:$F$282,2,FALSE)</f>
        <v>2.6069733117608935</v>
      </c>
      <c r="U524" s="32">
        <f t="shared" si="114"/>
        <v>0</v>
      </c>
      <c r="V524" s="35"/>
    </row>
    <row r="525" spans="1:22" x14ac:dyDescent="0.35">
      <c r="A525" s="23">
        <f t="shared" si="111"/>
        <v>522</v>
      </c>
      <c r="B525" s="30">
        <f>IF(A525&lt;=Calculator!$B$9,'Growth rate'!B524,0)</f>
        <v>0</v>
      </c>
      <c r="C525" s="30">
        <f t="shared" si="115"/>
        <v>0</v>
      </c>
      <c r="D525" s="31">
        <f t="shared" si="116"/>
        <v>0</v>
      </c>
      <c r="E525" s="31">
        <f t="shared" si="117"/>
        <v>0</v>
      </c>
      <c r="F525" s="31">
        <f t="shared" si="112"/>
        <v>0</v>
      </c>
      <c r="G525" s="24">
        <f t="shared" si="118"/>
        <v>0.5</v>
      </c>
      <c r="H525" s="30">
        <f>VLOOKUP(G525,LAI!$E$132:$F$282,2,FALSE)</f>
        <v>2.6069733117608935</v>
      </c>
      <c r="I525" s="32">
        <f t="shared" si="123"/>
        <v>0</v>
      </c>
      <c r="J525" s="40">
        <f t="shared" si="124"/>
        <v>1</v>
      </c>
      <c r="K525" s="41"/>
      <c r="L525" s="40"/>
      <c r="M525" s="23">
        <v>522</v>
      </c>
      <c r="N525" s="30">
        <f>IF(M525&lt;=Calculator!$F$9,'Growth rate'!J524,0)</f>
        <v>0</v>
      </c>
      <c r="O525" s="30">
        <f t="shared" si="119"/>
        <v>0</v>
      </c>
      <c r="P525" s="31">
        <f t="shared" si="120"/>
        <v>0</v>
      </c>
      <c r="Q525" s="31">
        <f t="shared" si="121"/>
        <v>0</v>
      </c>
      <c r="R525" s="31">
        <f t="shared" si="113"/>
        <v>0</v>
      </c>
      <c r="S525" s="24">
        <f t="shared" si="122"/>
        <v>0.5</v>
      </c>
      <c r="T525" s="30">
        <f>VLOOKUP(S525,LAI!$E$132:$F$282,2,FALSE)</f>
        <v>2.6069733117608935</v>
      </c>
      <c r="U525" s="32">
        <f t="shared" si="114"/>
        <v>0</v>
      </c>
      <c r="V525" s="35"/>
    </row>
    <row r="526" spans="1:22" x14ac:dyDescent="0.35">
      <c r="A526" s="23">
        <f t="shared" si="111"/>
        <v>523</v>
      </c>
      <c r="B526" s="30">
        <f>IF(A526&lt;=Calculator!$B$9,'Growth rate'!B525,0)</f>
        <v>0</v>
      </c>
      <c r="C526" s="30">
        <f t="shared" si="115"/>
        <v>0</v>
      </c>
      <c r="D526" s="31">
        <f t="shared" si="116"/>
        <v>0</v>
      </c>
      <c r="E526" s="31">
        <f t="shared" si="117"/>
        <v>0</v>
      </c>
      <c r="F526" s="31">
        <f t="shared" si="112"/>
        <v>0</v>
      </c>
      <c r="G526" s="24">
        <f t="shared" si="118"/>
        <v>0.5</v>
      </c>
      <c r="H526" s="30">
        <f>VLOOKUP(G526,LAI!$E$132:$F$282,2,FALSE)</f>
        <v>2.6069733117608935</v>
      </c>
      <c r="I526" s="32">
        <f t="shared" si="123"/>
        <v>0</v>
      </c>
      <c r="J526" s="40">
        <f t="shared" si="124"/>
        <v>1</v>
      </c>
      <c r="K526" s="41"/>
      <c r="L526" s="40"/>
      <c r="M526" s="23">
        <v>523</v>
      </c>
      <c r="N526" s="30">
        <f>IF(M526&lt;=Calculator!$F$9,'Growth rate'!J525,0)</f>
        <v>0</v>
      </c>
      <c r="O526" s="30">
        <f t="shared" si="119"/>
        <v>0</v>
      </c>
      <c r="P526" s="31">
        <f t="shared" si="120"/>
        <v>0</v>
      </c>
      <c r="Q526" s="31">
        <f t="shared" si="121"/>
        <v>0</v>
      </c>
      <c r="R526" s="31">
        <f t="shared" si="113"/>
        <v>0</v>
      </c>
      <c r="S526" s="24">
        <f t="shared" si="122"/>
        <v>0.5</v>
      </c>
      <c r="T526" s="30">
        <f>VLOOKUP(S526,LAI!$E$132:$F$282,2,FALSE)</f>
        <v>2.6069733117608935</v>
      </c>
      <c r="U526" s="32">
        <f t="shared" si="114"/>
        <v>0</v>
      </c>
      <c r="V526" s="35"/>
    </row>
    <row r="527" spans="1:22" x14ac:dyDescent="0.35">
      <c r="A527" s="23">
        <f t="shared" si="111"/>
        <v>524</v>
      </c>
      <c r="B527" s="30">
        <f>IF(A527&lt;=Calculator!$B$9,'Growth rate'!B526,0)</f>
        <v>0</v>
      </c>
      <c r="C527" s="30">
        <f t="shared" si="115"/>
        <v>0</v>
      </c>
      <c r="D527" s="31">
        <f t="shared" si="116"/>
        <v>0</v>
      </c>
      <c r="E527" s="31">
        <f t="shared" si="117"/>
        <v>0</v>
      </c>
      <c r="F527" s="31">
        <f t="shared" si="112"/>
        <v>0</v>
      </c>
      <c r="G527" s="24">
        <f t="shared" si="118"/>
        <v>0.5</v>
      </c>
      <c r="H527" s="30">
        <f>VLOOKUP(G527,LAI!$E$132:$F$282,2,FALSE)</f>
        <v>2.6069733117608935</v>
      </c>
      <c r="I527" s="32">
        <f t="shared" si="123"/>
        <v>0</v>
      </c>
      <c r="J527" s="40">
        <f t="shared" si="124"/>
        <v>1</v>
      </c>
      <c r="K527" s="41"/>
      <c r="L527" s="40"/>
      <c r="M527" s="23">
        <v>524</v>
      </c>
      <c r="N527" s="30">
        <f>IF(M527&lt;=Calculator!$F$9,'Growth rate'!J526,0)</f>
        <v>0</v>
      </c>
      <c r="O527" s="30">
        <f t="shared" si="119"/>
        <v>0</v>
      </c>
      <c r="P527" s="31">
        <f t="shared" si="120"/>
        <v>0</v>
      </c>
      <c r="Q527" s="31">
        <f t="shared" si="121"/>
        <v>0</v>
      </c>
      <c r="R527" s="31">
        <f t="shared" si="113"/>
        <v>0</v>
      </c>
      <c r="S527" s="24">
        <f t="shared" si="122"/>
        <v>0.5</v>
      </c>
      <c r="T527" s="30">
        <f>VLOOKUP(S527,LAI!$E$132:$F$282,2,FALSE)</f>
        <v>2.6069733117608935</v>
      </c>
      <c r="U527" s="32">
        <f t="shared" si="114"/>
        <v>0</v>
      </c>
      <c r="V527" s="35"/>
    </row>
    <row r="528" spans="1:22" x14ac:dyDescent="0.35">
      <c r="A528" s="23">
        <f t="shared" si="111"/>
        <v>525</v>
      </c>
      <c r="B528" s="30">
        <f>IF(A528&lt;=Calculator!$B$9,'Growth rate'!B527,0)</f>
        <v>0</v>
      </c>
      <c r="C528" s="30">
        <f t="shared" si="115"/>
        <v>0</v>
      </c>
      <c r="D528" s="31">
        <f t="shared" si="116"/>
        <v>0</v>
      </c>
      <c r="E528" s="31">
        <f t="shared" si="117"/>
        <v>0</v>
      </c>
      <c r="F528" s="31">
        <f t="shared" si="112"/>
        <v>0</v>
      </c>
      <c r="G528" s="24">
        <f t="shared" si="118"/>
        <v>0.5</v>
      </c>
      <c r="H528" s="30">
        <f>VLOOKUP(G528,LAI!$E$132:$F$282,2,FALSE)</f>
        <v>2.6069733117608935</v>
      </c>
      <c r="I528" s="32">
        <f t="shared" si="123"/>
        <v>0</v>
      </c>
      <c r="J528" s="40">
        <f t="shared" si="124"/>
        <v>1</v>
      </c>
      <c r="K528" s="41"/>
      <c r="L528" s="40"/>
      <c r="M528" s="23">
        <v>525</v>
      </c>
      <c r="N528" s="30">
        <f>IF(M528&lt;=Calculator!$F$9,'Growth rate'!J527,0)</f>
        <v>0</v>
      </c>
      <c r="O528" s="30">
        <f t="shared" si="119"/>
        <v>0</v>
      </c>
      <c r="P528" s="31">
        <f t="shared" si="120"/>
        <v>0</v>
      </c>
      <c r="Q528" s="31">
        <f t="shared" si="121"/>
        <v>0</v>
      </c>
      <c r="R528" s="31">
        <f t="shared" si="113"/>
        <v>0</v>
      </c>
      <c r="S528" s="24">
        <f t="shared" si="122"/>
        <v>0.5</v>
      </c>
      <c r="T528" s="30">
        <f>VLOOKUP(S528,LAI!$E$132:$F$282,2,FALSE)</f>
        <v>2.6069733117608935</v>
      </c>
      <c r="U528" s="32">
        <f t="shared" si="114"/>
        <v>0</v>
      </c>
      <c r="V528" s="35"/>
    </row>
    <row r="529" spans="1:22" x14ac:dyDescent="0.35">
      <c r="A529" s="23">
        <f t="shared" si="111"/>
        <v>526</v>
      </c>
      <c r="B529" s="30">
        <f>IF(A529&lt;=Calculator!$B$9,'Growth rate'!B528,0)</f>
        <v>0</v>
      </c>
      <c r="C529" s="30">
        <f t="shared" si="115"/>
        <v>0</v>
      </c>
      <c r="D529" s="31">
        <f t="shared" si="116"/>
        <v>0</v>
      </c>
      <c r="E529" s="31">
        <f t="shared" si="117"/>
        <v>0</v>
      </c>
      <c r="F529" s="31">
        <f t="shared" si="112"/>
        <v>0</v>
      </c>
      <c r="G529" s="24">
        <f t="shared" si="118"/>
        <v>0.5</v>
      </c>
      <c r="H529" s="30">
        <f>VLOOKUP(G529,LAI!$E$132:$F$282,2,FALSE)</f>
        <v>2.6069733117608935</v>
      </c>
      <c r="I529" s="32">
        <f t="shared" si="123"/>
        <v>0</v>
      </c>
      <c r="J529" s="40">
        <f t="shared" si="124"/>
        <v>1</v>
      </c>
      <c r="K529" s="41"/>
      <c r="L529" s="40"/>
      <c r="M529" s="23">
        <v>526</v>
      </c>
      <c r="N529" s="30">
        <f>IF(M529&lt;=Calculator!$F$9,'Growth rate'!J528,0)</f>
        <v>0</v>
      </c>
      <c r="O529" s="30">
        <f t="shared" si="119"/>
        <v>0</v>
      </c>
      <c r="P529" s="31">
        <f t="shared" si="120"/>
        <v>0</v>
      </c>
      <c r="Q529" s="31">
        <f t="shared" si="121"/>
        <v>0</v>
      </c>
      <c r="R529" s="31">
        <f t="shared" si="113"/>
        <v>0</v>
      </c>
      <c r="S529" s="24">
        <f t="shared" si="122"/>
        <v>0.5</v>
      </c>
      <c r="T529" s="30">
        <f>VLOOKUP(S529,LAI!$E$132:$F$282,2,FALSE)</f>
        <v>2.6069733117608935</v>
      </c>
      <c r="U529" s="32">
        <f t="shared" si="114"/>
        <v>0</v>
      </c>
      <c r="V529" s="35"/>
    </row>
    <row r="530" spans="1:22" x14ac:dyDescent="0.35">
      <c r="A530" s="23">
        <f t="shared" si="111"/>
        <v>527</v>
      </c>
      <c r="B530" s="30">
        <f>IF(A530&lt;=Calculator!$B$9,'Growth rate'!B529,0)</f>
        <v>0</v>
      </c>
      <c r="C530" s="30">
        <f t="shared" si="115"/>
        <v>0</v>
      </c>
      <c r="D530" s="31">
        <f t="shared" si="116"/>
        <v>0</v>
      </c>
      <c r="E530" s="31">
        <f t="shared" si="117"/>
        <v>0</v>
      </c>
      <c r="F530" s="31">
        <f t="shared" si="112"/>
        <v>0</v>
      </c>
      <c r="G530" s="24">
        <f t="shared" si="118"/>
        <v>0.5</v>
      </c>
      <c r="H530" s="30">
        <f>VLOOKUP(G530,LAI!$E$132:$F$282,2,FALSE)</f>
        <v>2.6069733117608935</v>
      </c>
      <c r="I530" s="32">
        <f t="shared" si="123"/>
        <v>0</v>
      </c>
      <c r="J530" s="40">
        <f t="shared" si="124"/>
        <v>1</v>
      </c>
      <c r="K530" s="41"/>
      <c r="L530" s="40"/>
      <c r="M530" s="23">
        <v>527</v>
      </c>
      <c r="N530" s="30">
        <f>IF(M530&lt;=Calculator!$F$9,'Growth rate'!J529,0)</f>
        <v>0</v>
      </c>
      <c r="O530" s="30">
        <f t="shared" si="119"/>
        <v>0</v>
      </c>
      <c r="P530" s="31">
        <f t="shared" si="120"/>
        <v>0</v>
      </c>
      <c r="Q530" s="31">
        <f t="shared" si="121"/>
        <v>0</v>
      </c>
      <c r="R530" s="31">
        <f t="shared" si="113"/>
        <v>0</v>
      </c>
      <c r="S530" s="24">
        <f t="shared" si="122"/>
        <v>0.5</v>
      </c>
      <c r="T530" s="30">
        <f>VLOOKUP(S530,LAI!$E$132:$F$282,2,FALSE)</f>
        <v>2.6069733117608935</v>
      </c>
      <c r="U530" s="32">
        <f t="shared" si="114"/>
        <v>0</v>
      </c>
      <c r="V530" s="35"/>
    </row>
    <row r="531" spans="1:22" x14ac:dyDescent="0.35">
      <c r="A531" s="23">
        <f t="shared" si="111"/>
        <v>528</v>
      </c>
      <c r="B531" s="30">
        <f>IF(A531&lt;=Calculator!$B$9,'Growth rate'!B530,0)</f>
        <v>0</v>
      </c>
      <c r="C531" s="30">
        <f t="shared" si="115"/>
        <v>0</v>
      </c>
      <c r="D531" s="31">
        <f t="shared" si="116"/>
        <v>0</v>
      </c>
      <c r="E531" s="31">
        <f t="shared" si="117"/>
        <v>0</v>
      </c>
      <c r="F531" s="31">
        <f t="shared" si="112"/>
        <v>0</v>
      </c>
      <c r="G531" s="24">
        <f t="shared" si="118"/>
        <v>0.5</v>
      </c>
      <c r="H531" s="30">
        <f>VLOOKUP(G531,LAI!$E$132:$F$282,2,FALSE)</f>
        <v>2.6069733117608935</v>
      </c>
      <c r="I531" s="32">
        <f t="shared" si="123"/>
        <v>0</v>
      </c>
      <c r="J531" s="40">
        <f t="shared" si="124"/>
        <v>1</v>
      </c>
      <c r="K531" s="41"/>
      <c r="L531" s="40"/>
      <c r="M531" s="23">
        <v>528</v>
      </c>
      <c r="N531" s="30">
        <f>IF(M531&lt;=Calculator!$F$9,'Growth rate'!J530,0)</f>
        <v>0</v>
      </c>
      <c r="O531" s="30">
        <f t="shared" si="119"/>
        <v>0</v>
      </c>
      <c r="P531" s="31">
        <f t="shared" si="120"/>
        <v>0</v>
      </c>
      <c r="Q531" s="31">
        <f t="shared" si="121"/>
        <v>0</v>
      </c>
      <c r="R531" s="31">
        <f t="shared" si="113"/>
        <v>0</v>
      </c>
      <c r="S531" s="24">
        <f t="shared" si="122"/>
        <v>0.5</v>
      </c>
      <c r="T531" s="30">
        <f>VLOOKUP(S531,LAI!$E$132:$F$282,2,FALSE)</f>
        <v>2.6069733117608935</v>
      </c>
      <c r="U531" s="32">
        <f t="shared" si="114"/>
        <v>0</v>
      </c>
      <c r="V531" s="35"/>
    </row>
    <row r="532" spans="1:22" x14ac:dyDescent="0.35">
      <c r="A532" s="23">
        <f t="shared" si="111"/>
        <v>529</v>
      </c>
      <c r="B532" s="30">
        <f>IF(A532&lt;=Calculator!$B$9,'Growth rate'!B531,0)</f>
        <v>0</v>
      </c>
      <c r="C532" s="30">
        <f t="shared" si="115"/>
        <v>0</v>
      </c>
      <c r="D532" s="31">
        <f t="shared" si="116"/>
        <v>0</v>
      </c>
      <c r="E532" s="31">
        <f t="shared" si="117"/>
        <v>0</v>
      </c>
      <c r="F532" s="31">
        <f t="shared" si="112"/>
        <v>0</v>
      </c>
      <c r="G532" s="24">
        <f t="shared" si="118"/>
        <v>0.5</v>
      </c>
      <c r="H532" s="30">
        <f>VLOOKUP(G532,LAI!$E$132:$F$282,2,FALSE)</f>
        <v>2.6069733117608935</v>
      </c>
      <c r="I532" s="32">
        <f t="shared" si="123"/>
        <v>0</v>
      </c>
      <c r="J532" s="40">
        <f t="shared" si="124"/>
        <v>1</v>
      </c>
      <c r="K532" s="41"/>
      <c r="L532" s="40"/>
      <c r="M532" s="23">
        <v>529</v>
      </c>
      <c r="N532" s="30">
        <f>IF(M532&lt;=Calculator!$F$9,'Growth rate'!J531,0)</f>
        <v>0</v>
      </c>
      <c r="O532" s="30">
        <f t="shared" si="119"/>
        <v>0</v>
      </c>
      <c r="P532" s="31">
        <f t="shared" si="120"/>
        <v>0</v>
      </c>
      <c r="Q532" s="31">
        <f t="shared" si="121"/>
        <v>0</v>
      </c>
      <c r="R532" s="31">
        <f t="shared" si="113"/>
        <v>0</v>
      </c>
      <c r="S532" s="24">
        <f t="shared" si="122"/>
        <v>0.5</v>
      </c>
      <c r="T532" s="30">
        <f>VLOOKUP(S532,LAI!$E$132:$F$282,2,FALSE)</f>
        <v>2.6069733117608935</v>
      </c>
      <c r="U532" s="32">
        <f t="shared" si="114"/>
        <v>0</v>
      </c>
      <c r="V532" s="35"/>
    </row>
    <row r="533" spans="1:22" x14ac:dyDescent="0.35">
      <c r="A533" s="23">
        <f t="shared" si="111"/>
        <v>530</v>
      </c>
      <c r="B533" s="30">
        <f>IF(A533&lt;=Calculator!$B$9,'Growth rate'!B532,0)</f>
        <v>0</v>
      </c>
      <c r="C533" s="30">
        <f t="shared" si="115"/>
        <v>0</v>
      </c>
      <c r="D533" s="31">
        <f t="shared" si="116"/>
        <v>0</v>
      </c>
      <c r="E533" s="31">
        <f t="shared" si="117"/>
        <v>0</v>
      </c>
      <c r="F533" s="31">
        <f t="shared" si="112"/>
        <v>0</v>
      </c>
      <c r="G533" s="24">
        <f t="shared" si="118"/>
        <v>0.5</v>
      </c>
      <c r="H533" s="30">
        <f>VLOOKUP(G533,LAI!$E$132:$F$282,2,FALSE)</f>
        <v>2.6069733117608935</v>
      </c>
      <c r="I533" s="32">
        <f t="shared" si="123"/>
        <v>0</v>
      </c>
      <c r="J533" s="40">
        <f t="shared" si="124"/>
        <v>1</v>
      </c>
      <c r="K533" s="41"/>
      <c r="L533" s="40"/>
      <c r="M533" s="23">
        <v>530</v>
      </c>
      <c r="N533" s="30">
        <f>IF(M533&lt;=Calculator!$F$9,'Growth rate'!J532,0)</f>
        <v>0</v>
      </c>
      <c r="O533" s="30">
        <f t="shared" si="119"/>
        <v>0</v>
      </c>
      <c r="P533" s="31">
        <f t="shared" si="120"/>
        <v>0</v>
      </c>
      <c r="Q533" s="31">
        <f t="shared" si="121"/>
        <v>0</v>
      </c>
      <c r="R533" s="31">
        <f t="shared" si="113"/>
        <v>0</v>
      </c>
      <c r="S533" s="24">
        <f t="shared" si="122"/>
        <v>0.5</v>
      </c>
      <c r="T533" s="30">
        <f>VLOOKUP(S533,LAI!$E$132:$F$282,2,FALSE)</f>
        <v>2.6069733117608935</v>
      </c>
      <c r="U533" s="32">
        <f t="shared" si="114"/>
        <v>0</v>
      </c>
      <c r="V533" s="35"/>
    </row>
    <row r="534" spans="1:22" x14ac:dyDescent="0.35">
      <c r="A534" s="23">
        <f t="shared" si="111"/>
        <v>531</v>
      </c>
      <c r="B534" s="30">
        <f>IF(A534&lt;=Calculator!$B$9,'Growth rate'!B533,0)</f>
        <v>0</v>
      </c>
      <c r="C534" s="30">
        <f t="shared" si="115"/>
        <v>0</v>
      </c>
      <c r="D534" s="31">
        <f t="shared" si="116"/>
        <v>0</v>
      </c>
      <c r="E534" s="31">
        <f t="shared" si="117"/>
        <v>0</v>
      </c>
      <c r="F534" s="31">
        <f t="shared" si="112"/>
        <v>0</v>
      </c>
      <c r="G534" s="24">
        <f t="shared" si="118"/>
        <v>0.5</v>
      </c>
      <c r="H534" s="30">
        <f>VLOOKUP(G534,LAI!$E$132:$F$282,2,FALSE)</f>
        <v>2.6069733117608935</v>
      </c>
      <c r="I534" s="32">
        <f t="shared" si="123"/>
        <v>0</v>
      </c>
      <c r="J534" s="40">
        <f t="shared" si="124"/>
        <v>1</v>
      </c>
      <c r="K534" s="41"/>
      <c r="L534" s="40"/>
      <c r="M534" s="23">
        <v>531</v>
      </c>
      <c r="N534" s="30">
        <f>IF(M534&lt;=Calculator!$F$9,'Growth rate'!J533,0)</f>
        <v>0</v>
      </c>
      <c r="O534" s="30">
        <f t="shared" si="119"/>
        <v>0</v>
      </c>
      <c r="P534" s="31">
        <f t="shared" si="120"/>
        <v>0</v>
      </c>
      <c r="Q534" s="31">
        <f t="shared" si="121"/>
        <v>0</v>
      </c>
      <c r="R534" s="31">
        <f t="shared" si="113"/>
        <v>0</v>
      </c>
      <c r="S534" s="24">
        <f t="shared" si="122"/>
        <v>0.5</v>
      </c>
      <c r="T534" s="30">
        <f>VLOOKUP(S534,LAI!$E$132:$F$282,2,FALSE)</f>
        <v>2.6069733117608935</v>
      </c>
      <c r="U534" s="32">
        <f t="shared" si="114"/>
        <v>0</v>
      </c>
      <c r="V534" s="35"/>
    </row>
    <row r="535" spans="1:22" x14ac:dyDescent="0.35">
      <c r="A535" s="23">
        <f t="shared" si="111"/>
        <v>532</v>
      </c>
      <c r="B535" s="30">
        <f>IF(A535&lt;=Calculator!$B$9,'Growth rate'!B534,0)</f>
        <v>0</v>
      </c>
      <c r="C535" s="30">
        <f t="shared" si="115"/>
        <v>0</v>
      </c>
      <c r="D535" s="31">
        <f t="shared" si="116"/>
        <v>0</v>
      </c>
      <c r="E535" s="31">
        <f t="shared" si="117"/>
        <v>0</v>
      </c>
      <c r="F535" s="31">
        <f t="shared" si="112"/>
        <v>0</v>
      </c>
      <c r="G535" s="24">
        <f t="shared" si="118"/>
        <v>0.5</v>
      </c>
      <c r="H535" s="30">
        <f>VLOOKUP(G535,LAI!$E$132:$F$282,2,FALSE)</f>
        <v>2.6069733117608935</v>
      </c>
      <c r="I535" s="32">
        <f t="shared" si="123"/>
        <v>0</v>
      </c>
      <c r="J535" s="40">
        <f t="shared" si="124"/>
        <v>1</v>
      </c>
      <c r="K535" s="41"/>
      <c r="L535" s="40"/>
      <c r="M535" s="23">
        <v>532</v>
      </c>
      <c r="N535" s="30">
        <f>IF(M535&lt;=Calculator!$F$9,'Growth rate'!J534,0)</f>
        <v>0</v>
      </c>
      <c r="O535" s="30">
        <f t="shared" si="119"/>
        <v>0</v>
      </c>
      <c r="P535" s="31">
        <f t="shared" si="120"/>
        <v>0</v>
      </c>
      <c r="Q535" s="31">
        <f t="shared" si="121"/>
        <v>0</v>
      </c>
      <c r="R535" s="31">
        <f t="shared" si="113"/>
        <v>0</v>
      </c>
      <c r="S535" s="24">
        <f t="shared" si="122"/>
        <v>0.5</v>
      </c>
      <c r="T535" s="30">
        <f>VLOOKUP(S535,LAI!$E$132:$F$282,2,FALSE)</f>
        <v>2.6069733117608935</v>
      </c>
      <c r="U535" s="32">
        <f t="shared" si="114"/>
        <v>0</v>
      </c>
      <c r="V535" s="35"/>
    </row>
    <row r="536" spans="1:22" x14ac:dyDescent="0.35">
      <c r="A536" s="23">
        <f t="shared" si="111"/>
        <v>533</v>
      </c>
      <c r="B536" s="30">
        <f>IF(A536&lt;=Calculator!$B$9,'Growth rate'!B535,0)</f>
        <v>0</v>
      </c>
      <c r="C536" s="30">
        <f t="shared" si="115"/>
        <v>0</v>
      </c>
      <c r="D536" s="31">
        <f t="shared" si="116"/>
        <v>0</v>
      </c>
      <c r="E536" s="31">
        <f t="shared" si="117"/>
        <v>0</v>
      </c>
      <c r="F536" s="31">
        <f t="shared" si="112"/>
        <v>0</v>
      </c>
      <c r="G536" s="24">
        <f t="shared" si="118"/>
        <v>0.5</v>
      </c>
      <c r="H536" s="30">
        <f>VLOOKUP(G536,LAI!$E$132:$F$282,2,FALSE)</f>
        <v>2.6069733117608935</v>
      </c>
      <c r="I536" s="32">
        <f t="shared" si="123"/>
        <v>0</v>
      </c>
      <c r="J536" s="40">
        <f t="shared" si="124"/>
        <v>1</v>
      </c>
      <c r="K536" s="41"/>
      <c r="L536" s="40"/>
      <c r="M536" s="23">
        <v>533</v>
      </c>
      <c r="N536" s="30">
        <f>IF(M536&lt;=Calculator!$F$9,'Growth rate'!J535,0)</f>
        <v>0</v>
      </c>
      <c r="O536" s="30">
        <f t="shared" si="119"/>
        <v>0</v>
      </c>
      <c r="P536" s="31">
        <f t="shared" si="120"/>
        <v>0</v>
      </c>
      <c r="Q536" s="31">
        <f t="shared" si="121"/>
        <v>0</v>
      </c>
      <c r="R536" s="31">
        <f t="shared" si="113"/>
        <v>0</v>
      </c>
      <c r="S536" s="24">
        <f t="shared" si="122"/>
        <v>0.5</v>
      </c>
      <c r="T536" s="30">
        <f>VLOOKUP(S536,LAI!$E$132:$F$282,2,FALSE)</f>
        <v>2.6069733117608935</v>
      </c>
      <c r="U536" s="32">
        <f t="shared" si="114"/>
        <v>0</v>
      </c>
      <c r="V536" s="35"/>
    </row>
    <row r="537" spans="1:22" x14ac:dyDescent="0.35">
      <c r="A537" s="23">
        <f t="shared" si="111"/>
        <v>534</v>
      </c>
      <c r="B537" s="30">
        <f>IF(A537&lt;=Calculator!$B$9,'Growth rate'!B536,0)</f>
        <v>0</v>
      </c>
      <c r="C537" s="30">
        <f t="shared" si="115"/>
        <v>0</v>
      </c>
      <c r="D537" s="31">
        <f t="shared" si="116"/>
        <v>0</v>
      </c>
      <c r="E537" s="31">
        <f t="shared" si="117"/>
        <v>0</v>
      </c>
      <c r="F537" s="31">
        <f t="shared" si="112"/>
        <v>0</v>
      </c>
      <c r="G537" s="24">
        <f t="shared" si="118"/>
        <v>0.5</v>
      </c>
      <c r="H537" s="30">
        <f>VLOOKUP(G537,LAI!$E$132:$F$282,2,FALSE)</f>
        <v>2.6069733117608935</v>
      </c>
      <c r="I537" s="32">
        <f t="shared" si="123"/>
        <v>0</v>
      </c>
      <c r="J537" s="40">
        <f t="shared" si="124"/>
        <v>1</v>
      </c>
      <c r="K537" s="41"/>
      <c r="L537" s="40"/>
      <c r="M537" s="23">
        <v>534</v>
      </c>
      <c r="N537" s="30">
        <f>IF(M537&lt;=Calculator!$F$9,'Growth rate'!J536,0)</f>
        <v>0</v>
      </c>
      <c r="O537" s="30">
        <f t="shared" si="119"/>
        <v>0</v>
      </c>
      <c r="P537" s="31">
        <f t="shared" si="120"/>
        <v>0</v>
      </c>
      <c r="Q537" s="31">
        <f t="shared" si="121"/>
        <v>0</v>
      </c>
      <c r="R537" s="31">
        <f t="shared" si="113"/>
        <v>0</v>
      </c>
      <c r="S537" s="24">
        <f t="shared" si="122"/>
        <v>0.5</v>
      </c>
      <c r="T537" s="30">
        <f>VLOOKUP(S537,LAI!$E$132:$F$282,2,FALSE)</f>
        <v>2.6069733117608935</v>
      </c>
      <c r="U537" s="32">
        <f t="shared" si="114"/>
        <v>0</v>
      </c>
      <c r="V537" s="35"/>
    </row>
    <row r="538" spans="1:22" x14ac:dyDescent="0.35">
      <c r="A538" s="23">
        <f t="shared" si="111"/>
        <v>535</v>
      </c>
      <c r="B538" s="30">
        <f>IF(A538&lt;=Calculator!$B$9,'Growth rate'!B537,0)</f>
        <v>0</v>
      </c>
      <c r="C538" s="30">
        <f t="shared" si="115"/>
        <v>0</v>
      </c>
      <c r="D538" s="31">
        <f t="shared" si="116"/>
        <v>0</v>
      </c>
      <c r="E538" s="31">
        <f t="shared" si="117"/>
        <v>0</v>
      </c>
      <c r="F538" s="31">
        <f t="shared" si="112"/>
        <v>0</v>
      </c>
      <c r="G538" s="24">
        <f t="shared" si="118"/>
        <v>0.5</v>
      </c>
      <c r="H538" s="30">
        <f>VLOOKUP(G538,LAI!$E$132:$F$282,2,FALSE)</f>
        <v>2.6069733117608935</v>
      </c>
      <c r="I538" s="32">
        <f t="shared" si="123"/>
        <v>0</v>
      </c>
      <c r="J538" s="40">
        <f t="shared" si="124"/>
        <v>1</v>
      </c>
      <c r="K538" s="41"/>
      <c r="L538" s="40"/>
      <c r="M538" s="23">
        <v>535</v>
      </c>
      <c r="N538" s="30">
        <f>IF(M538&lt;=Calculator!$F$9,'Growth rate'!J537,0)</f>
        <v>0</v>
      </c>
      <c r="O538" s="30">
        <f t="shared" si="119"/>
        <v>0</v>
      </c>
      <c r="P538" s="31">
        <f t="shared" si="120"/>
        <v>0</v>
      </c>
      <c r="Q538" s="31">
        <f t="shared" si="121"/>
        <v>0</v>
      </c>
      <c r="R538" s="31">
        <f t="shared" si="113"/>
        <v>0</v>
      </c>
      <c r="S538" s="24">
        <f t="shared" si="122"/>
        <v>0.5</v>
      </c>
      <c r="T538" s="30">
        <f>VLOOKUP(S538,LAI!$E$132:$F$282,2,FALSE)</f>
        <v>2.6069733117608935</v>
      </c>
      <c r="U538" s="32">
        <f t="shared" si="114"/>
        <v>0</v>
      </c>
      <c r="V538" s="35"/>
    </row>
    <row r="539" spans="1:22" x14ac:dyDescent="0.35">
      <c r="A539" s="23">
        <f t="shared" si="111"/>
        <v>536</v>
      </c>
      <c r="B539" s="30">
        <f>IF(A539&lt;=Calculator!$B$9,'Growth rate'!B538,0)</f>
        <v>0</v>
      </c>
      <c r="C539" s="30">
        <f t="shared" si="115"/>
        <v>0</v>
      </c>
      <c r="D539" s="31">
        <f t="shared" si="116"/>
        <v>0</v>
      </c>
      <c r="E539" s="31">
        <f t="shared" si="117"/>
        <v>0</v>
      </c>
      <c r="F539" s="31">
        <f t="shared" si="112"/>
        <v>0</v>
      </c>
      <c r="G539" s="24">
        <f t="shared" si="118"/>
        <v>0.5</v>
      </c>
      <c r="H539" s="30">
        <f>VLOOKUP(G539,LAI!$E$132:$F$282,2,FALSE)</f>
        <v>2.6069733117608935</v>
      </c>
      <c r="I539" s="32">
        <f t="shared" si="123"/>
        <v>0</v>
      </c>
      <c r="J539" s="40">
        <f t="shared" si="124"/>
        <v>1</v>
      </c>
      <c r="K539" s="41"/>
      <c r="L539" s="40"/>
      <c r="M539" s="23">
        <v>536</v>
      </c>
      <c r="N539" s="30">
        <f>IF(M539&lt;=Calculator!$F$9,'Growth rate'!J538,0)</f>
        <v>0</v>
      </c>
      <c r="O539" s="30">
        <f t="shared" si="119"/>
        <v>0</v>
      </c>
      <c r="P539" s="31">
        <f t="shared" si="120"/>
        <v>0</v>
      </c>
      <c r="Q539" s="31">
        <f t="shared" si="121"/>
        <v>0</v>
      </c>
      <c r="R539" s="31">
        <f t="shared" si="113"/>
        <v>0</v>
      </c>
      <c r="S539" s="24">
        <f t="shared" si="122"/>
        <v>0.5</v>
      </c>
      <c r="T539" s="30">
        <f>VLOOKUP(S539,LAI!$E$132:$F$282,2,FALSE)</f>
        <v>2.6069733117608935</v>
      </c>
      <c r="U539" s="32">
        <f t="shared" si="114"/>
        <v>0</v>
      </c>
      <c r="V539" s="35"/>
    </row>
    <row r="540" spans="1:22" x14ac:dyDescent="0.35">
      <c r="A540" s="23">
        <f t="shared" si="111"/>
        <v>537</v>
      </c>
      <c r="B540" s="30">
        <f>IF(A540&lt;=Calculator!$B$9,'Growth rate'!B539,0)</f>
        <v>0</v>
      </c>
      <c r="C540" s="30">
        <f t="shared" si="115"/>
        <v>0</v>
      </c>
      <c r="D540" s="31">
        <f t="shared" si="116"/>
        <v>0</v>
      </c>
      <c r="E540" s="31">
        <f t="shared" si="117"/>
        <v>0</v>
      </c>
      <c r="F540" s="31">
        <f t="shared" si="112"/>
        <v>0</v>
      </c>
      <c r="G540" s="24">
        <f t="shared" si="118"/>
        <v>0.5</v>
      </c>
      <c r="H540" s="30">
        <f>VLOOKUP(G540,LAI!$E$132:$F$282,2,FALSE)</f>
        <v>2.6069733117608935</v>
      </c>
      <c r="I540" s="32">
        <f t="shared" si="123"/>
        <v>0</v>
      </c>
      <c r="J540" s="40">
        <f t="shared" si="124"/>
        <v>1</v>
      </c>
      <c r="K540" s="41"/>
      <c r="L540" s="40"/>
      <c r="M540" s="23">
        <v>537</v>
      </c>
      <c r="N540" s="30">
        <f>IF(M540&lt;=Calculator!$F$9,'Growth rate'!J539,0)</f>
        <v>0</v>
      </c>
      <c r="O540" s="30">
        <f t="shared" si="119"/>
        <v>0</v>
      </c>
      <c r="P540" s="31">
        <f t="shared" si="120"/>
        <v>0</v>
      </c>
      <c r="Q540" s="31">
        <f t="shared" si="121"/>
        <v>0</v>
      </c>
      <c r="R540" s="31">
        <f t="shared" si="113"/>
        <v>0</v>
      </c>
      <c r="S540" s="24">
        <f t="shared" si="122"/>
        <v>0.5</v>
      </c>
      <c r="T540" s="30">
        <f>VLOOKUP(S540,LAI!$E$132:$F$282,2,FALSE)</f>
        <v>2.6069733117608935</v>
      </c>
      <c r="U540" s="32">
        <f t="shared" si="114"/>
        <v>0</v>
      </c>
      <c r="V540" s="35"/>
    </row>
    <row r="541" spans="1:22" x14ac:dyDescent="0.35">
      <c r="A541" s="23">
        <f t="shared" si="111"/>
        <v>538</v>
      </c>
      <c r="B541" s="30">
        <f>IF(A541&lt;=Calculator!$B$9,'Growth rate'!B540,0)</f>
        <v>0</v>
      </c>
      <c r="C541" s="30">
        <f t="shared" si="115"/>
        <v>0</v>
      </c>
      <c r="D541" s="31">
        <f t="shared" si="116"/>
        <v>0</v>
      </c>
      <c r="E541" s="31">
        <f t="shared" si="117"/>
        <v>0</v>
      </c>
      <c r="F541" s="31">
        <f t="shared" si="112"/>
        <v>0</v>
      </c>
      <c r="G541" s="24">
        <f t="shared" si="118"/>
        <v>0.5</v>
      </c>
      <c r="H541" s="30">
        <f>VLOOKUP(G541,LAI!$E$132:$F$282,2,FALSE)</f>
        <v>2.6069733117608935</v>
      </c>
      <c r="I541" s="32">
        <f t="shared" si="123"/>
        <v>0</v>
      </c>
      <c r="J541" s="40">
        <f t="shared" si="124"/>
        <v>1</v>
      </c>
      <c r="K541" s="41"/>
      <c r="L541" s="40"/>
      <c r="M541" s="23">
        <v>538</v>
      </c>
      <c r="N541" s="30">
        <f>IF(M541&lt;=Calculator!$F$9,'Growth rate'!J540,0)</f>
        <v>0</v>
      </c>
      <c r="O541" s="30">
        <f t="shared" si="119"/>
        <v>0</v>
      </c>
      <c r="P541" s="31">
        <f t="shared" si="120"/>
        <v>0</v>
      </c>
      <c r="Q541" s="31">
        <f t="shared" si="121"/>
        <v>0</v>
      </c>
      <c r="R541" s="31">
        <f t="shared" si="113"/>
        <v>0</v>
      </c>
      <c r="S541" s="24">
        <f t="shared" si="122"/>
        <v>0.5</v>
      </c>
      <c r="T541" s="30">
        <f>VLOOKUP(S541,LAI!$E$132:$F$282,2,FALSE)</f>
        <v>2.6069733117608935</v>
      </c>
      <c r="U541" s="32">
        <f t="shared" si="114"/>
        <v>0</v>
      </c>
      <c r="V541" s="35"/>
    </row>
    <row r="542" spans="1:22" x14ac:dyDescent="0.35">
      <c r="A542" s="23">
        <f t="shared" si="111"/>
        <v>539</v>
      </c>
      <c r="B542" s="30">
        <f>IF(A542&lt;=Calculator!$B$9,'Growth rate'!B541,0)</f>
        <v>0</v>
      </c>
      <c r="C542" s="30">
        <f t="shared" si="115"/>
        <v>0</v>
      </c>
      <c r="D542" s="31">
        <f t="shared" si="116"/>
        <v>0</v>
      </c>
      <c r="E542" s="31">
        <f t="shared" si="117"/>
        <v>0</v>
      </c>
      <c r="F542" s="31">
        <f t="shared" si="112"/>
        <v>0</v>
      </c>
      <c r="G542" s="24">
        <f t="shared" si="118"/>
        <v>0.5</v>
      </c>
      <c r="H542" s="30">
        <f>VLOOKUP(G542,LAI!$E$132:$F$282,2,FALSE)</f>
        <v>2.6069733117608935</v>
      </c>
      <c r="I542" s="32">
        <f t="shared" si="123"/>
        <v>0</v>
      </c>
      <c r="J542" s="40">
        <f t="shared" si="124"/>
        <v>1</v>
      </c>
      <c r="K542" s="41"/>
      <c r="L542" s="40"/>
      <c r="M542" s="23">
        <v>539</v>
      </c>
      <c r="N542" s="30">
        <f>IF(M542&lt;=Calculator!$F$9,'Growth rate'!J541,0)</f>
        <v>0</v>
      </c>
      <c r="O542" s="30">
        <f t="shared" si="119"/>
        <v>0</v>
      </c>
      <c r="P542" s="31">
        <f t="shared" si="120"/>
        <v>0</v>
      </c>
      <c r="Q542" s="31">
        <f t="shared" si="121"/>
        <v>0</v>
      </c>
      <c r="R542" s="31">
        <f t="shared" si="113"/>
        <v>0</v>
      </c>
      <c r="S542" s="24">
        <f t="shared" si="122"/>
        <v>0.5</v>
      </c>
      <c r="T542" s="30">
        <f>VLOOKUP(S542,LAI!$E$132:$F$282,2,FALSE)</f>
        <v>2.6069733117608935</v>
      </c>
      <c r="U542" s="32">
        <f t="shared" si="114"/>
        <v>0</v>
      </c>
      <c r="V542" s="35"/>
    </row>
    <row r="543" spans="1:22" x14ac:dyDescent="0.35">
      <c r="A543" s="23">
        <f t="shared" si="111"/>
        <v>540</v>
      </c>
      <c r="B543" s="30">
        <f>IF(A543&lt;=Calculator!$B$9,'Growth rate'!B542,0)</f>
        <v>0</v>
      </c>
      <c r="C543" s="30">
        <f t="shared" si="115"/>
        <v>0</v>
      </c>
      <c r="D543" s="31">
        <f t="shared" si="116"/>
        <v>0</v>
      </c>
      <c r="E543" s="31">
        <f t="shared" si="117"/>
        <v>0</v>
      </c>
      <c r="F543" s="31">
        <f t="shared" si="112"/>
        <v>0</v>
      </c>
      <c r="G543" s="24">
        <f t="shared" si="118"/>
        <v>0.5</v>
      </c>
      <c r="H543" s="30">
        <f>VLOOKUP(G543,LAI!$E$132:$F$282,2,FALSE)</f>
        <v>2.6069733117608935</v>
      </c>
      <c r="I543" s="32">
        <f t="shared" si="123"/>
        <v>0</v>
      </c>
      <c r="J543" s="40">
        <f t="shared" si="124"/>
        <v>1</v>
      </c>
      <c r="K543" s="41"/>
      <c r="L543" s="40"/>
      <c r="M543" s="23">
        <v>540</v>
      </c>
      <c r="N543" s="30">
        <f>IF(M543&lt;=Calculator!$F$9,'Growth rate'!J542,0)</f>
        <v>0</v>
      </c>
      <c r="O543" s="30">
        <f t="shared" si="119"/>
        <v>0</v>
      </c>
      <c r="P543" s="31">
        <f t="shared" si="120"/>
        <v>0</v>
      </c>
      <c r="Q543" s="31">
        <f t="shared" si="121"/>
        <v>0</v>
      </c>
      <c r="R543" s="31">
        <f t="shared" si="113"/>
        <v>0</v>
      </c>
      <c r="S543" s="24">
        <f t="shared" si="122"/>
        <v>0.5</v>
      </c>
      <c r="T543" s="30">
        <f>VLOOKUP(S543,LAI!$E$132:$F$282,2,FALSE)</f>
        <v>2.6069733117608935</v>
      </c>
      <c r="U543" s="32">
        <f t="shared" si="114"/>
        <v>0</v>
      </c>
      <c r="V543" s="35"/>
    </row>
    <row r="544" spans="1:22" x14ac:dyDescent="0.35">
      <c r="A544" s="23">
        <f t="shared" si="111"/>
        <v>541</v>
      </c>
      <c r="B544" s="30">
        <f>IF(A544&lt;=Calculator!$B$9,'Growth rate'!B543,0)</f>
        <v>0</v>
      </c>
      <c r="C544" s="30">
        <f t="shared" si="115"/>
        <v>0</v>
      </c>
      <c r="D544" s="31">
        <f t="shared" si="116"/>
        <v>0</v>
      </c>
      <c r="E544" s="31">
        <f t="shared" si="117"/>
        <v>0</v>
      </c>
      <c r="F544" s="31">
        <f t="shared" si="112"/>
        <v>0</v>
      </c>
      <c r="G544" s="24">
        <f t="shared" si="118"/>
        <v>0.5</v>
      </c>
      <c r="H544" s="30">
        <f>VLOOKUP(G544,LAI!$E$132:$F$282,2,FALSE)</f>
        <v>2.6069733117608935</v>
      </c>
      <c r="I544" s="32">
        <f t="shared" si="123"/>
        <v>0</v>
      </c>
      <c r="J544" s="40">
        <f t="shared" si="124"/>
        <v>1</v>
      </c>
      <c r="K544" s="41"/>
      <c r="L544" s="40"/>
      <c r="M544" s="23">
        <v>541</v>
      </c>
      <c r="N544" s="30">
        <f>IF(M544&lt;=Calculator!$F$9,'Growth rate'!J543,0)</f>
        <v>0</v>
      </c>
      <c r="O544" s="30">
        <f t="shared" si="119"/>
        <v>0</v>
      </c>
      <c r="P544" s="31">
        <f t="shared" si="120"/>
        <v>0</v>
      </c>
      <c r="Q544" s="31">
        <f t="shared" si="121"/>
        <v>0</v>
      </c>
      <c r="R544" s="31">
        <f t="shared" si="113"/>
        <v>0</v>
      </c>
      <c r="S544" s="24">
        <f t="shared" si="122"/>
        <v>0.5</v>
      </c>
      <c r="T544" s="30">
        <f>VLOOKUP(S544,LAI!$E$132:$F$282,2,FALSE)</f>
        <v>2.6069733117608935</v>
      </c>
      <c r="U544" s="32">
        <f t="shared" si="114"/>
        <v>0</v>
      </c>
      <c r="V544" s="35"/>
    </row>
    <row r="545" spans="1:22" x14ac:dyDescent="0.35">
      <c r="A545" s="23">
        <f t="shared" si="111"/>
        <v>542</v>
      </c>
      <c r="B545" s="30">
        <f>IF(A545&lt;=Calculator!$B$9,'Growth rate'!B544,0)</f>
        <v>0</v>
      </c>
      <c r="C545" s="30">
        <f t="shared" si="115"/>
        <v>0</v>
      </c>
      <c r="D545" s="31">
        <f t="shared" si="116"/>
        <v>0</v>
      </c>
      <c r="E545" s="31">
        <f t="shared" si="117"/>
        <v>0</v>
      </c>
      <c r="F545" s="31">
        <f t="shared" si="112"/>
        <v>0</v>
      </c>
      <c r="G545" s="24">
        <f t="shared" si="118"/>
        <v>0.5</v>
      </c>
      <c r="H545" s="30">
        <f>VLOOKUP(G545,LAI!$E$132:$F$282,2,FALSE)</f>
        <v>2.6069733117608935</v>
      </c>
      <c r="I545" s="32">
        <f t="shared" si="123"/>
        <v>0</v>
      </c>
      <c r="J545" s="40">
        <f t="shared" si="124"/>
        <v>1</v>
      </c>
      <c r="K545" s="41"/>
      <c r="L545" s="40"/>
      <c r="M545" s="23">
        <v>542</v>
      </c>
      <c r="N545" s="30">
        <f>IF(M545&lt;=Calculator!$F$9,'Growth rate'!J544,0)</f>
        <v>0</v>
      </c>
      <c r="O545" s="30">
        <f t="shared" si="119"/>
        <v>0</v>
      </c>
      <c r="P545" s="31">
        <f t="shared" si="120"/>
        <v>0</v>
      </c>
      <c r="Q545" s="31">
        <f t="shared" si="121"/>
        <v>0</v>
      </c>
      <c r="R545" s="31">
        <f t="shared" si="113"/>
        <v>0</v>
      </c>
      <c r="S545" s="24">
        <f t="shared" si="122"/>
        <v>0.5</v>
      </c>
      <c r="T545" s="30">
        <f>VLOOKUP(S545,LAI!$E$132:$F$282,2,FALSE)</f>
        <v>2.6069733117608935</v>
      </c>
      <c r="U545" s="32">
        <f t="shared" si="114"/>
        <v>0</v>
      </c>
      <c r="V545" s="35"/>
    </row>
    <row r="546" spans="1:22" x14ac:dyDescent="0.35">
      <c r="A546" s="23">
        <f t="shared" si="111"/>
        <v>543</v>
      </c>
      <c r="B546" s="30">
        <f>IF(A546&lt;=Calculator!$B$9,'Growth rate'!B545,0)</f>
        <v>0</v>
      </c>
      <c r="C546" s="30">
        <f t="shared" si="115"/>
        <v>0</v>
      </c>
      <c r="D546" s="31">
        <f t="shared" si="116"/>
        <v>0</v>
      </c>
      <c r="E546" s="31">
        <f t="shared" si="117"/>
        <v>0</v>
      </c>
      <c r="F546" s="31">
        <f t="shared" si="112"/>
        <v>0</v>
      </c>
      <c r="G546" s="24">
        <f t="shared" si="118"/>
        <v>0.5</v>
      </c>
      <c r="H546" s="30">
        <f>VLOOKUP(G546,LAI!$E$132:$F$282,2,FALSE)</f>
        <v>2.6069733117608935</v>
      </c>
      <c r="I546" s="32">
        <f t="shared" si="123"/>
        <v>0</v>
      </c>
      <c r="J546" s="40">
        <f t="shared" si="124"/>
        <v>1</v>
      </c>
      <c r="K546" s="41"/>
      <c r="L546" s="40"/>
      <c r="M546" s="23">
        <v>543</v>
      </c>
      <c r="N546" s="30">
        <f>IF(M546&lt;=Calculator!$F$9,'Growth rate'!J545,0)</f>
        <v>0</v>
      </c>
      <c r="O546" s="30">
        <f t="shared" si="119"/>
        <v>0</v>
      </c>
      <c r="P546" s="31">
        <f t="shared" si="120"/>
        <v>0</v>
      </c>
      <c r="Q546" s="31">
        <f t="shared" si="121"/>
        <v>0</v>
      </c>
      <c r="R546" s="31">
        <f t="shared" si="113"/>
        <v>0</v>
      </c>
      <c r="S546" s="24">
        <f t="shared" si="122"/>
        <v>0.5</v>
      </c>
      <c r="T546" s="30">
        <f>VLOOKUP(S546,LAI!$E$132:$F$282,2,FALSE)</f>
        <v>2.6069733117608935</v>
      </c>
      <c r="U546" s="32">
        <f t="shared" si="114"/>
        <v>0</v>
      </c>
      <c r="V546" s="35"/>
    </row>
    <row r="547" spans="1:22" x14ac:dyDescent="0.35">
      <c r="A547" s="23">
        <f t="shared" si="111"/>
        <v>544</v>
      </c>
      <c r="B547" s="30">
        <f>IF(A547&lt;=Calculator!$B$9,'Growth rate'!B546,0)</f>
        <v>0</v>
      </c>
      <c r="C547" s="30">
        <f t="shared" si="115"/>
        <v>0</v>
      </c>
      <c r="D547" s="31">
        <f t="shared" si="116"/>
        <v>0</v>
      </c>
      <c r="E547" s="31">
        <f t="shared" si="117"/>
        <v>0</v>
      </c>
      <c r="F547" s="31">
        <f t="shared" si="112"/>
        <v>0</v>
      </c>
      <c r="G547" s="24">
        <f t="shared" si="118"/>
        <v>0.5</v>
      </c>
      <c r="H547" s="30">
        <f>VLOOKUP(G547,LAI!$E$132:$F$282,2,FALSE)</f>
        <v>2.6069733117608935</v>
      </c>
      <c r="I547" s="32">
        <f t="shared" si="123"/>
        <v>0</v>
      </c>
      <c r="J547" s="40">
        <f t="shared" si="124"/>
        <v>1</v>
      </c>
      <c r="K547" s="41"/>
      <c r="L547" s="40"/>
      <c r="M547" s="23">
        <v>544</v>
      </c>
      <c r="N547" s="30">
        <f>IF(M547&lt;=Calculator!$F$9,'Growth rate'!J546,0)</f>
        <v>0</v>
      </c>
      <c r="O547" s="30">
        <f t="shared" si="119"/>
        <v>0</v>
      </c>
      <c r="P547" s="31">
        <f t="shared" si="120"/>
        <v>0</v>
      </c>
      <c r="Q547" s="31">
        <f t="shared" si="121"/>
        <v>0</v>
      </c>
      <c r="R547" s="31">
        <f t="shared" si="113"/>
        <v>0</v>
      </c>
      <c r="S547" s="24">
        <f t="shared" si="122"/>
        <v>0.5</v>
      </c>
      <c r="T547" s="30">
        <f>VLOOKUP(S547,LAI!$E$132:$F$282,2,FALSE)</f>
        <v>2.6069733117608935</v>
      </c>
      <c r="U547" s="32">
        <f t="shared" si="114"/>
        <v>0</v>
      </c>
      <c r="V547" s="35"/>
    </row>
    <row r="548" spans="1:22" x14ac:dyDescent="0.35">
      <c r="A548" s="23">
        <f t="shared" si="111"/>
        <v>545</v>
      </c>
      <c r="B548" s="30">
        <f>IF(A548&lt;=Calculator!$B$9,'Growth rate'!B547,0)</f>
        <v>0</v>
      </c>
      <c r="C548" s="30">
        <f t="shared" si="115"/>
        <v>0</v>
      </c>
      <c r="D548" s="31">
        <f t="shared" si="116"/>
        <v>0</v>
      </c>
      <c r="E548" s="31">
        <f t="shared" si="117"/>
        <v>0</v>
      </c>
      <c r="F548" s="31">
        <f t="shared" si="112"/>
        <v>0</v>
      </c>
      <c r="G548" s="24">
        <f t="shared" si="118"/>
        <v>0.5</v>
      </c>
      <c r="H548" s="30">
        <f>VLOOKUP(G548,LAI!$E$132:$F$282,2,FALSE)</f>
        <v>2.6069733117608935</v>
      </c>
      <c r="I548" s="32">
        <f t="shared" si="123"/>
        <v>0</v>
      </c>
      <c r="J548" s="40">
        <f t="shared" si="124"/>
        <v>1</v>
      </c>
      <c r="K548" s="41"/>
      <c r="L548" s="40"/>
      <c r="M548" s="23">
        <v>545</v>
      </c>
      <c r="N548" s="30">
        <f>IF(M548&lt;=Calculator!$F$9,'Growth rate'!J547,0)</f>
        <v>0</v>
      </c>
      <c r="O548" s="30">
        <f t="shared" si="119"/>
        <v>0</v>
      </c>
      <c r="P548" s="31">
        <f t="shared" si="120"/>
        <v>0</v>
      </c>
      <c r="Q548" s="31">
        <f t="shared" si="121"/>
        <v>0</v>
      </c>
      <c r="R548" s="31">
        <f t="shared" si="113"/>
        <v>0</v>
      </c>
      <c r="S548" s="24">
        <f t="shared" si="122"/>
        <v>0.5</v>
      </c>
      <c r="T548" s="30">
        <f>VLOOKUP(S548,LAI!$E$132:$F$282,2,FALSE)</f>
        <v>2.6069733117608935</v>
      </c>
      <c r="U548" s="32">
        <f t="shared" si="114"/>
        <v>0</v>
      </c>
      <c r="V548" s="35"/>
    </row>
    <row r="549" spans="1:22" x14ac:dyDescent="0.35">
      <c r="A549" s="23">
        <f t="shared" si="111"/>
        <v>546</v>
      </c>
      <c r="B549" s="30">
        <f>IF(A549&lt;=Calculator!$B$9,'Growth rate'!B548,0)</f>
        <v>0</v>
      </c>
      <c r="C549" s="30">
        <f t="shared" si="115"/>
        <v>0</v>
      </c>
      <c r="D549" s="31">
        <f t="shared" si="116"/>
        <v>0</v>
      </c>
      <c r="E549" s="31">
        <f t="shared" si="117"/>
        <v>0</v>
      </c>
      <c r="F549" s="31">
        <f t="shared" si="112"/>
        <v>0</v>
      </c>
      <c r="G549" s="24">
        <f t="shared" si="118"/>
        <v>0.5</v>
      </c>
      <c r="H549" s="30">
        <f>VLOOKUP(G549,LAI!$E$132:$F$282,2,FALSE)</f>
        <v>2.6069733117608935</v>
      </c>
      <c r="I549" s="32">
        <f t="shared" si="123"/>
        <v>0</v>
      </c>
      <c r="J549" s="40">
        <f t="shared" si="124"/>
        <v>1</v>
      </c>
      <c r="K549" s="41"/>
      <c r="L549" s="40"/>
      <c r="M549" s="23">
        <v>546</v>
      </c>
      <c r="N549" s="30">
        <f>IF(M549&lt;=Calculator!$F$9,'Growth rate'!J548,0)</f>
        <v>0</v>
      </c>
      <c r="O549" s="30">
        <f t="shared" si="119"/>
        <v>0</v>
      </c>
      <c r="P549" s="31">
        <f t="shared" si="120"/>
        <v>0</v>
      </c>
      <c r="Q549" s="31">
        <f t="shared" si="121"/>
        <v>0</v>
      </c>
      <c r="R549" s="31">
        <f t="shared" si="113"/>
        <v>0</v>
      </c>
      <c r="S549" s="24">
        <f t="shared" si="122"/>
        <v>0.5</v>
      </c>
      <c r="T549" s="30">
        <f>VLOOKUP(S549,LAI!$E$132:$F$282,2,FALSE)</f>
        <v>2.6069733117608935</v>
      </c>
      <c r="U549" s="32">
        <f t="shared" si="114"/>
        <v>0</v>
      </c>
      <c r="V549" s="35"/>
    </row>
    <row r="550" spans="1:22" x14ac:dyDescent="0.35">
      <c r="A550" s="23">
        <f t="shared" si="111"/>
        <v>547</v>
      </c>
      <c r="B550" s="30">
        <f>IF(A550&lt;=Calculator!$B$9,'Growth rate'!B549,0)</f>
        <v>0</v>
      </c>
      <c r="C550" s="30">
        <f t="shared" si="115"/>
        <v>0</v>
      </c>
      <c r="D550" s="31">
        <f t="shared" si="116"/>
        <v>0</v>
      </c>
      <c r="E550" s="31">
        <f t="shared" si="117"/>
        <v>0</v>
      </c>
      <c r="F550" s="31">
        <f t="shared" si="112"/>
        <v>0</v>
      </c>
      <c r="G550" s="24">
        <f t="shared" si="118"/>
        <v>0.5</v>
      </c>
      <c r="H550" s="30">
        <f>VLOOKUP(G550,LAI!$E$132:$F$282,2,FALSE)</f>
        <v>2.6069733117608935</v>
      </c>
      <c r="I550" s="32">
        <f t="shared" si="123"/>
        <v>0</v>
      </c>
      <c r="J550" s="40">
        <f t="shared" si="124"/>
        <v>1</v>
      </c>
      <c r="K550" s="41"/>
      <c r="L550" s="40"/>
      <c r="M550" s="23">
        <v>547</v>
      </c>
      <c r="N550" s="30">
        <f>IF(M550&lt;=Calculator!$F$9,'Growth rate'!J549,0)</f>
        <v>0</v>
      </c>
      <c r="O550" s="30">
        <f t="shared" si="119"/>
        <v>0</v>
      </c>
      <c r="P550" s="31">
        <f t="shared" si="120"/>
        <v>0</v>
      </c>
      <c r="Q550" s="31">
        <f t="shared" si="121"/>
        <v>0</v>
      </c>
      <c r="R550" s="31">
        <f t="shared" si="113"/>
        <v>0</v>
      </c>
      <c r="S550" s="24">
        <f t="shared" si="122"/>
        <v>0.5</v>
      </c>
      <c r="T550" s="30">
        <f>VLOOKUP(S550,LAI!$E$132:$F$282,2,FALSE)</f>
        <v>2.6069733117608935</v>
      </c>
      <c r="U550" s="32">
        <f t="shared" si="114"/>
        <v>0</v>
      </c>
      <c r="V550" s="35"/>
    </row>
    <row r="551" spans="1:22" x14ac:dyDescent="0.35">
      <c r="A551" s="23">
        <f t="shared" si="111"/>
        <v>548</v>
      </c>
      <c r="B551" s="30">
        <f>IF(A551&lt;=Calculator!$B$9,'Growth rate'!B550,0)</f>
        <v>0</v>
      </c>
      <c r="C551" s="30">
        <f t="shared" si="115"/>
        <v>0</v>
      </c>
      <c r="D551" s="31">
        <f t="shared" si="116"/>
        <v>0</v>
      </c>
      <c r="E551" s="31">
        <f t="shared" si="117"/>
        <v>0</v>
      </c>
      <c r="F551" s="31">
        <f t="shared" si="112"/>
        <v>0</v>
      </c>
      <c r="G551" s="24">
        <f t="shared" si="118"/>
        <v>0.5</v>
      </c>
      <c r="H551" s="30">
        <f>VLOOKUP(G551,LAI!$E$132:$F$282,2,FALSE)</f>
        <v>2.6069733117608935</v>
      </c>
      <c r="I551" s="32">
        <f t="shared" si="123"/>
        <v>0</v>
      </c>
      <c r="J551" s="40">
        <f t="shared" si="124"/>
        <v>1</v>
      </c>
      <c r="K551" s="41"/>
      <c r="L551" s="40"/>
      <c r="M551" s="23">
        <v>548</v>
      </c>
      <c r="N551" s="30">
        <f>IF(M551&lt;=Calculator!$F$9,'Growth rate'!J550,0)</f>
        <v>0</v>
      </c>
      <c r="O551" s="30">
        <f t="shared" si="119"/>
        <v>0</v>
      </c>
      <c r="P551" s="31">
        <f t="shared" si="120"/>
        <v>0</v>
      </c>
      <c r="Q551" s="31">
        <f t="shared" si="121"/>
        <v>0</v>
      </c>
      <c r="R551" s="31">
        <f t="shared" si="113"/>
        <v>0</v>
      </c>
      <c r="S551" s="24">
        <f t="shared" si="122"/>
        <v>0.5</v>
      </c>
      <c r="T551" s="30">
        <f>VLOOKUP(S551,LAI!$E$132:$F$282,2,FALSE)</f>
        <v>2.6069733117608935</v>
      </c>
      <c r="U551" s="32">
        <f t="shared" si="114"/>
        <v>0</v>
      </c>
      <c r="V551" s="35"/>
    </row>
    <row r="552" spans="1:22" x14ac:dyDescent="0.35">
      <c r="A552" s="23">
        <f t="shared" ref="A552:A603" si="125">A551+1</f>
        <v>549</v>
      </c>
      <c r="B552" s="30">
        <f>IF(A552&lt;=Calculator!$B$9,'Growth rate'!B551,0)</f>
        <v>0</v>
      </c>
      <c r="C552" s="30">
        <f t="shared" si="115"/>
        <v>0</v>
      </c>
      <c r="D552" s="31">
        <f t="shared" si="116"/>
        <v>0</v>
      </c>
      <c r="E552" s="31">
        <f t="shared" si="117"/>
        <v>0</v>
      </c>
      <c r="F552" s="31">
        <f t="shared" si="112"/>
        <v>0</v>
      </c>
      <c r="G552" s="24">
        <f t="shared" si="118"/>
        <v>0.5</v>
      </c>
      <c r="H552" s="30">
        <f>VLOOKUP(G552,LAI!$E$132:$F$282,2,FALSE)</f>
        <v>2.6069733117608935</v>
      </c>
      <c r="I552" s="32">
        <f t="shared" si="123"/>
        <v>0</v>
      </c>
      <c r="J552" s="40">
        <f t="shared" si="124"/>
        <v>1</v>
      </c>
      <c r="K552" s="41"/>
      <c r="L552" s="40"/>
      <c r="M552" s="23">
        <v>549</v>
      </c>
      <c r="N552" s="30">
        <f>IF(M552&lt;=Calculator!$F$9,'Growth rate'!J551,0)</f>
        <v>0</v>
      </c>
      <c r="O552" s="30">
        <f t="shared" si="119"/>
        <v>0</v>
      </c>
      <c r="P552" s="31">
        <f t="shared" si="120"/>
        <v>0</v>
      </c>
      <c r="Q552" s="31">
        <f t="shared" si="121"/>
        <v>0</v>
      </c>
      <c r="R552" s="31">
        <f t="shared" si="113"/>
        <v>0</v>
      </c>
      <c r="S552" s="24">
        <f t="shared" si="122"/>
        <v>0.5</v>
      </c>
      <c r="T552" s="30">
        <f>VLOOKUP(S552,LAI!$E$132:$F$282,2,FALSE)</f>
        <v>2.6069733117608935</v>
      </c>
      <c r="U552" s="32">
        <f t="shared" si="114"/>
        <v>0</v>
      </c>
      <c r="V552" s="35"/>
    </row>
    <row r="553" spans="1:22" x14ac:dyDescent="0.35">
      <c r="A553" s="23">
        <f t="shared" si="125"/>
        <v>550</v>
      </c>
      <c r="B553" s="30">
        <f>IF(A553&lt;=Calculator!$B$9,'Growth rate'!B552,0)</f>
        <v>0</v>
      </c>
      <c r="C553" s="30">
        <f t="shared" si="115"/>
        <v>0</v>
      </c>
      <c r="D553" s="31">
        <f t="shared" si="116"/>
        <v>0</v>
      </c>
      <c r="E553" s="31">
        <f t="shared" si="117"/>
        <v>0</v>
      </c>
      <c r="F553" s="31">
        <f t="shared" si="112"/>
        <v>0</v>
      </c>
      <c r="G553" s="24">
        <f t="shared" si="118"/>
        <v>0.5</v>
      </c>
      <c r="H553" s="30">
        <f>VLOOKUP(G553,LAI!$E$132:$F$282,2,FALSE)</f>
        <v>2.6069733117608935</v>
      </c>
      <c r="I553" s="32">
        <f t="shared" si="123"/>
        <v>0</v>
      </c>
      <c r="J553" s="40">
        <f t="shared" si="124"/>
        <v>1</v>
      </c>
      <c r="K553" s="41"/>
      <c r="L553" s="40"/>
      <c r="M553" s="23">
        <v>550</v>
      </c>
      <c r="N553" s="30">
        <f>IF(M553&lt;=Calculator!$F$9,'Growth rate'!J552,0)</f>
        <v>0</v>
      </c>
      <c r="O553" s="30">
        <f t="shared" si="119"/>
        <v>0</v>
      </c>
      <c r="P553" s="31">
        <f t="shared" si="120"/>
        <v>0</v>
      </c>
      <c r="Q553" s="31">
        <f t="shared" si="121"/>
        <v>0</v>
      </c>
      <c r="R553" s="31">
        <f t="shared" si="113"/>
        <v>0</v>
      </c>
      <c r="S553" s="24">
        <f t="shared" si="122"/>
        <v>0.5</v>
      </c>
      <c r="T553" s="30">
        <f>VLOOKUP(S553,LAI!$E$132:$F$282,2,FALSE)</f>
        <v>2.6069733117608935</v>
      </c>
      <c r="U553" s="32">
        <f t="shared" si="114"/>
        <v>0</v>
      </c>
      <c r="V553" s="35"/>
    </row>
    <row r="554" spans="1:22" x14ac:dyDescent="0.35">
      <c r="A554" s="23">
        <f t="shared" si="125"/>
        <v>551</v>
      </c>
      <c r="B554" s="30">
        <f>IF(A554&lt;=Calculator!$B$9,'Growth rate'!B553,0)</f>
        <v>0</v>
      </c>
      <c r="C554" s="30">
        <f t="shared" si="115"/>
        <v>0</v>
      </c>
      <c r="D554" s="31">
        <f t="shared" si="116"/>
        <v>0</v>
      </c>
      <c r="E554" s="31">
        <f t="shared" si="117"/>
        <v>0</v>
      </c>
      <c r="F554" s="31">
        <f t="shared" si="112"/>
        <v>0</v>
      </c>
      <c r="G554" s="24">
        <f t="shared" si="118"/>
        <v>0.5</v>
      </c>
      <c r="H554" s="30">
        <f>VLOOKUP(G554,LAI!$E$132:$F$282,2,FALSE)</f>
        <v>2.6069733117608935</v>
      </c>
      <c r="I554" s="32">
        <f t="shared" si="123"/>
        <v>0</v>
      </c>
      <c r="J554" s="40">
        <f t="shared" si="124"/>
        <v>1</v>
      </c>
      <c r="K554" s="41"/>
      <c r="L554" s="40"/>
      <c r="M554" s="23">
        <v>551</v>
      </c>
      <c r="N554" s="30">
        <f>IF(M554&lt;=Calculator!$F$9,'Growth rate'!J553,0)</f>
        <v>0</v>
      </c>
      <c r="O554" s="30">
        <f t="shared" si="119"/>
        <v>0</v>
      </c>
      <c r="P554" s="31">
        <f t="shared" si="120"/>
        <v>0</v>
      </c>
      <c r="Q554" s="31">
        <f t="shared" si="121"/>
        <v>0</v>
      </c>
      <c r="R554" s="31">
        <f t="shared" si="113"/>
        <v>0</v>
      </c>
      <c r="S554" s="24">
        <f t="shared" si="122"/>
        <v>0.5</v>
      </c>
      <c r="T554" s="30">
        <f>VLOOKUP(S554,LAI!$E$132:$F$282,2,FALSE)</f>
        <v>2.6069733117608935</v>
      </c>
      <c r="U554" s="32">
        <f t="shared" si="114"/>
        <v>0</v>
      </c>
      <c r="V554" s="35"/>
    </row>
    <row r="555" spans="1:22" x14ac:dyDescent="0.35">
      <c r="A555" s="23">
        <f t="shared" si="125"/>
        <v>552</v>
      </c>
      <c r="B555" s="30">
        <f>IF(A555&lt;=Calculator!$B$9,'Growth rate'!B554,0)</f>
        <v>0</v>
      </c>
      <c r="C555" s="30">
        <f t="shared" si="115"/>
        <v>0</v>
      </c>
      <c r="D555" s="31">
        <f t="shared" si="116"/>
        <v>0</v>
      </c>
      <c r="E555" s="31">
        <f t="shared" si="117"/>
        <v>0</v>
      </c>
      <c r="F555" s="31">
        <f t="shared" si="112"/>
        <v>0</v>
      </c>
      <c r="G555" s="24">
        <f t="shared" si="118"/>
        <v>0.5</v>
      </c>
      <c r="H555" s="30">
        <f>VLOOKUP(G555,LAI!$E$132:$F$282,2,FALSE)</f>
        <v>2.6069733117608935</v>
      </c>
      <c r="I555" s="32">
        <f t="shared" si="123"/>
        <v>0</v>
      </c>
      <c r="J555" s="40">
        <f t="shared" si="124"/>
        <v>1</v>
      </c>
      <c r="K555" s="41"/>
      <c r="L555" s="40"/>
      <c r="M555" s="23">
        <v>552</v>
      </c>
      <c r="N555" s="30">
        <f>IF(M555&lt;=Calculator!$F$9,'Growth rate'!J554,0)</f>
        <v>0</v>
      </c>
      <c r="O555" s="30">
        <f t="shared" si="119"/>
        <v>0</v>
      </c>
      <c r="P555" s="31">
        <f t="shared" si="120"/>
        <v>0</v>
      </c>
      <c r="Q555" s="31">
        <f t="shared" si="121"/>
        <v>0</v>
      </c>
      <c r="R555" s="31">
        <f t="shared" si="113"/>
        <v>0</v>
      </c>
      <c r="S555" s="24">
        <f t="shared" si="122"/>
        <v>0.5</v>
      </c>
      <c r="T555" s="30">
        <f>VLOOKUP(S555,LAI!$E$132:$F$282,2,FALSE)</f>
        <v>2.6069733117608935</v>
      </c>
      <c r="U555" s="32">
        <f t="shared" si="114"/>
        <v>0</v>
      </c>
      <c r="V555" s="35"/>
    </row>
    <row r="556" spans="1:22" x14ac:dyDescent="0.35">
      <c r="A556" s="23">
        <f t="shared" si="125"/>
        <v>553</v>
      </c>
      <c r="B556" s="30">
        <f>IF(A556&lt;=Calculator!$B$9,'Growth rate'!B555,0)</f>
        <v>0</v>
      </c>
      <c r="C556" s="30">
        <f t="shared" si="115"/>
        <v>0</v>
      </c>
      <c r="D556" s="31">
        <f t="shared" si="116"/>
        <v>0</v>
      </c>
      <c r="E556" s="31">
        <f t="shared" si="117"/>
        <v>0</v>
      </c>
      <c r="F556" s="31">
        <f t="shared" si="112"/>
        <v>0</v>
      </c>
      <c r="G556" s="24">
        <f t="shared" si="118"/>
        <v>0.5</v>
      </c>
      <c r="H556" s="30">
        <f>VLOOKUP(G556,LAI!$E$132:$F$282,2,FALSE)</f>
        <v>2.6069733117608935</v>
      </c>
      <c r="I556" s="32">
        <f t="shared" si="123"/>
        <v>0</v>
      </c>
      <c r="J556" s="40">
        <f t="shared" si="124"/>
        <v>1</v>
      </c>
      <c r="K556" s="41"/>
      <c r="L556" s="40"/>
      <c r="M556" s="23">
        <v>553</v>
      </c>
      <c r="N556" s="30">
        <f>IF(M556&lt;=Calculator!$F$9,'Growth rate'!J555,0)</f>
        <v>0</v>
      </c>
      <c r="O556" s="30">
        <f t="shared" si="119"/>
        <v>0</v>
      </c>
      <c r="P556" s="31">
        <f t="shared" si="120"/>
        <v>0</v>
      </c>
      <c r="Q556" s="31">
        <f t="shared" si="121"/>
        <v>0</v>
      </c>
      <c r="R556" s="31">
        <f t="shared" si="113"/>
        <v>0</v>
      </c>
      <c r="S556" s="24">
        <f t="shared" si="122"/>
        <v>0.5</v>
      </c>
      <c r="T556" s="30">
        <f>VLOOKUP(S556,LAI!$E$132:$F$282,2,FALSE)</f>
        <v>2.6069733117608935</v>
      </c>
      <c r="U556" s="32">
        <f t="shared" si="114"/>
        <v>0</v>
      </c>
      <c r="V556" s="35"/>
    </row>
    <row r="557" spans="1:22" x14ac:dyDescent="0.35">
      <c r="A557" s="23">
        <f t="shared" si="125"/>
        <v>554</v>
      </c>
      <c r="B557" s="30">
        <f>IF(A557&lt;=Calculator!$B$9,'Growth rate'!B556,0)</f>
        <v>0</v>
      </c>
      <c r="C557" s="30">
        <f t="shared" si="115"/>
        <v>0</v>
      </c>
      <c r="D557" s="31">
        <f t="shared" si="116"/>
        <v>0</v>
      </c>
      <c r="E557" s="31">
        <f t="shared" si="117"/>
        <v>0</v>
      </c>
      <c r="F557" s="31">
        <f t="shared" si="112"/>
        <v>0</v>
      </c>
      <c r="G557" s="24">
        <f t="shared" si="118"/>
        <v>0.5</v>
      </c>
      <c r="H557" s="30">
        <f>VLOOKUP(G557,LAI!$E$132:$F$282,2,FALSE)</f>
        <v>2.6069733117608935</v>
      </c>
      <c r="I557" s="32">
        <f t="shared" si="123"/>
        <v>0</v>
      </c>
      <c r="J557" s="40">
        <f t="shared" si="124"/>
        <v>1</v>
      </c>
      <c r="K557" s="41"/>
      <c r="L557" s="40"/>
      <c r="M557" s="23">
        <v>554</v>
      </c>
      <c r="N557" s="30">
        <f>IF(M557&lt;=Calculator!$F$9,'Growth rate'!J556,0)</f>
        <v>0</v>
      </c>
      <c r="O557" s="30">
        <f t="shared" si="119"/>
        <v>0</v>
      </c>
      <c r="P557" s="31">
        <f t="shared" si="120"/>
        <v>0</v>
      </c>
      <c r="Q557" s="31">
        <f t="shared" si="121"/>
        <v>0</v>
      </c>
      <c r="R557" s="31">
        <f t="shared" si="113"/>
        <v>0</v>
      </c>
      <c r="S557" s="24">
        <f t="shared" si="122"/>
        <v>0.5</v>
      </c>
      <c r="T557" s="30">
        <f>VLOOKUP(S557,LAI!$E$132:$F$282,2,FALSE)</f>
        <v>2.6069733117608935</v>
      </c>
      <c r="U557" s="32">
        <f t="shared" si="114"/>
        <v>0</v>
      </c>
      <c r="V557" s="35"/>
    </row>
    <row r="558" spans="1:22" x14ac:dyDescent="0.35">
      <c r="A558" s="23">
        <f t="shared" si="125"/>
        <v>555</v>
      </c>
      <c r="B558" s="30">
        <f>IF(A558&lt;=Calculator!$B$9,'Growth rate'!B557,0)</f>
        <v>0</v>
      </c>
      <c r="C558" s="30">
        <f t="shared" si="115"/>
        <v>0</v>
      </c>
      <c r="D558" s="31">
        <f t="shared" si="116"/>
        <v>0</v>
      </c>
      <c r="E558" s="31">
        <f t="shared" si="117"/>
        <v>0</v>
      </c>
      <c r="F558" s="31">
        <f t="shared" si="112"/>
        <v>0</v>
      </c>
      <c r="G558" s="24">
        <f t="shared" si="118"/>
        <v>0.5</v>
      </c>
      <c r="H558" s="30">
        <f>VLOOKUP(G558,LAI!$E$132:$F$282,2,FALSE)</f>
        <v>2.6069733117608935</v>
      </c>
      <c r="I558" s="32">
        <f t="shared" si="123"/>
        <v>0</v>
      </c>
      <c r="J558" s="40">
        <f t="shared" si="124"/>
        <v>1</v>
      </c>
      <c r="K558" s="41"/>
      <c r="L558" s="40"/>
      <c r="M558" s="23">
        <v>555</v>
      </c>
      <c r="N558" s="30">
        <f>IF(M558&lt;=Calculator!$F$9,'Growth rate'!J557,0)</f>
        <v>0</v>
      </c>
      <c r="O558" s="30">
        <f t="shared" si="119"/>
        <v>0</v>
      </c>
      <c r="P558" s="31">
        <f t="shared" si="120"/>
        <v>0</v>
      </c>
      <c r="Q558" s="31">
        <f t="shared" si="121"/>
        <v>0</v>
      </c>
      <c r="R558" s="31">
        <f t="shared" si="113"/>
        <v>0</v>
      </c>
      <c r="S558" s="24">
        <f t="shared" si="122"/>
        <v>0.5</v>
      </c>
      <c r="T558" s="30">
        <f>VLOOKUP(S558,LAI!$E$132:$F$282,2,FALSE)</f>
        <v>2.6069733117608935</v>
      </c>
      <c r="U558" s="32">
        <f t="shared" si="114"/>
        <v>0</v>
      </c>
      <c r="V558" s="35"/>
    </row>
    <row r="559" spans="1:22" x14ac:dyDescent="0.35">
      <c r="A559" s="23">
        <f t="shared" si="125"/>
        <v>556</v>
      </c>
      <c r="B559" s="30">
        <f>IF(A559&lt;=Calculator!$B$9,'Growth rate'!B558,0)</f>
        <v>0</v>
      </c>
      <c r="C559" s="30">
        <f t="shared" si="115"/>
        <v>0</v>
      </c>
      <c r="D559" s="31">
        <f t="shared" si="116"/>
        <v>0</v>
      </c>
      <c r="E559" s="31">
        <f t="shared" si="117"/>
        <v>0</v>
      </c>
      <c r="F559" s="31">
        <f t="shared" si="112"/>
        <v>0</v>
      </c>
      <c r="G559" s="24">
        <f t="shared" si="118"/>
        <v>0.5</v>
      </c>
      <c r="H559" s="30">
        <f>VLOOKUP(G559,LAI!$E$132:$F$282,2,FALSE)</f>
        <v>2.6069733117608935</v>
      </c>
      <c r="I559" s="32">
        <f t="shared" si="123"/>
        <v>0</v>
      </c>
      <c r="J559" s="40">
        <f t="shared" si="124"/>
        <v>1</v>
      </c>
      <c r="K559" s="41"/>
      <c r="L559" s="40"/>
      <c r="M559" s="23">
        <v>556</v>
      </c>
      <c r="N559" s="30">
        <f>IF(M559&lt;=Calculator!$F$9,'Growth rate'!J558,0)</f>
        <v>0</v>
      </c>
      <c r="O559" s="30">
        <f t="shared" si="119"/>
        <v>0</v>
      </c>
      <c r="P559" s="31">
        <f t="shared" si="120"/>
        <v>0</v>
      </c>
      <c r="Q559" s="31">
        <f t="shared" si="121"/>
        <v>0</v>
      </c>
      <c r="R559" s="31">
        <f t="shared" si="113"/>
        <v>0</v>
      </c>
      <c r="S559" s="24">
        <f t="shared" si="122"/>
        <v>0.5</v>
      </c>
      <c r="T559" s="30">
        <f>VLOOKUP(S559,LAI!$E$132:$F$282,2,FALSE)</f>
        <v>2.6069733117608935</v>
      </c>
      <c r="U559" s="32">
        <f t="shared" si="114"/>
        <v>0</v>
      </c>
      <c r="V559" s="35"/>
    </row>
    <row r="560" spans="1:22" x14ac:dyDescent="0.35">
      <c r="A560" s="23">
        <f t="shared" si="125"/>
        <v>557</v>
      </c>
      <c r="B560" s="30">
        <f>IF(A560&lt;=Calculator!$B$9,'Growth rate'!B559,0)</f>
        <v>0</v>
      </c>
      <c r="C560" s="30">
        <f t="shared" si="115"/>
        <v>0</v>
      </c>
      <c r="D560" s="31">
        <f t="shared" si="116"/>
        <v>0</v>
      </c>
      <c r="E560" s="31">
        <f t="shared" si="117"/>
        <v>0</v>
      </c>
      <c r="F560" s="31">
        <f t="shared" si="112"/>
        <v>0</v>
      </c>
      <c r="G560" s="24">
        <f t="shared" si="118"/>
        <v>0.5</v>
      </c>
      <c r="H560" s="30">
        <f>VLOOKUP(G560,LAI!$E$132:$F$282,2,FALSE)</f>
        <v>2.6069733117608935</v>
      </c>
      <c r="I560" s="32">
        <f t="shared" si="123"/>
        <v>0</v>
      </c>
      <c r="J560" s="40">
        <f t="shared" si="124"/>
        <v>1</v>
      </c>
      <c r="K560" s="41"/>
      <c r="L560" s="40"/>
      <c r="M560" s="23">
        <v>557</v>
      </c>
      <c r="N560" s="30">
        <f>IF(M560&lt;=Calculator!$F$9,'Growth rate'!J559,0)</f>
        <v>0</v>
      </c>
      <c r="O560" s="30">
        <f t="shared" si="119"/>
        <v>0</v>
      </c>
      <c r="P560" s="31">
        <f t="shared" si="120"/>
        <v>0</v>
      </c>
      <c r="Q560" s="31">
        <f t="shared" si="121"/>
        <v>0</v>
      </c>
      <c r="R560" s="31">
        <f t="shared" si="113"/>
        <v>0</v>
      </c>
      <c r="S560" s="24">
        <f t="shared" si="122"/>
        <v>0.5</v>
      </c>
      <c r="T560" s="30">
        <f>VLOOKUP(S560,LAI!$E$132:$F$282,2,FALSE)</f>
        <v>2.6069733117608935</v>
      </c>
      <c r="U560" s="32">
        <f t="shared" si="114"/>
        <v>0</v>
      </c>
      <c r="V560" s="35"/>
    </row>
    <row r="561" spans="1:22" x14ac:dyDescent="0.35">
      <c r="A561" s="23">
        <f t="shared" si="125"/>
        <v>558</v>
      </c>
      <c r="B561" s="30">
        <f>IF(A561&lt;=Calculator!$B$9,'Growth rate'!B560,0)</f>
        <v>0</v>
      </c>
      <c r="C561" s="30">
        <f t="shared" si="115"/>
        <v>0</v>
      </c>
      <c r="D561" s="31">
        <f t="shared" si="116"/>
        <v>0</v>
      </c>
      <c r="E561" s="31">
        <f t="shared" si="117"/>
        <v>0</v>
      </c>
      <c r="F561" s="31">
        <f t="shared" si="112"/>
        <v>0</v>
      </c>
      <c r="G561" s="24">
        <f t="shared" si="118"/>
        <v>0.5</v>
      </c>
      <c r="H561" s="30">
        <f>VLOOKUP(G561,LAI!$E$132:$F$282,2,FALSE)</f>
        <v>2.6069733117608935</v>
      </c>
      <c r="I561" s="32">
        <f t="shared" si="123"/>
        <v>0</v>
      </c>
      <c r="J561" s="40">
        <f t="shared" si="124"/>
        <v>1</v>
      </c>
      <c r="K561" s="41"/>
      <c r="L561" s="40"/>
      <c r="M561" s="23">
        <v>558</v>
      </c>
      <c r="N561" s="30">
        <f>IF(M561&lt;=Calculator!$F$9,'Growth rate'!J560,0)</f>
        <v>0</v>
      </c>
      <c r="O561" s="30">
        <f t="shared" si="119"/>
        <v>0</v>
      </c>
      <c r="P561" s="31">
        <f t="shared" si="120"/>
        <v>0</v>
      </c>
      <c r="Q561" s="31">
        <f t="shared" si="121"/>
        <v>0</v>
      </c>
      <c r="R561" s="31">
        <f t="shared" si="113"/>
        <v>0</v>
      </c>
      <c r="S561" s="24">
        <f t="shared" si="122"/>
        <v>0.5</v>
      </c>
      <c r="T561" s="30">
        <f>VLOOKUP(S561,LAI!$E$132:$F$282,2,FALSE)</f>
        <v>2.6069733117608935</v>
      </c>
      <c r="U561" s="32">
        <f t="shared" si="114"/>
        <v>0</v>
      </c>
      <c r="V561" s="35"/>
    </row>
    <row r="562" spans="1:22" x14ac:dyDescent="0.35">
      <c r="A562" s="23">
        <f t="shared" si="125"/>
        <v>559</v>
      </c>
      <c r="B562" s="30">
        <f>IF(A562&lt;=Calculator!$B$9,'Growth rate'!B561,0)</f>
        <v>0</v>
      </c>
      <c r="C562" s="30">
        <f t="shared" si="115"/>
        <v>0</v>
      </c>
      <c r="D562" s="31">
        <f t="shared" si="116"/>
        <v>0</v>
      </c>
      <c r="E562" s="31">
        <f t="shared" si="117"/>
        <v>0</v>
      </c>
      <c r="F562" s="31">
        <f t="shared" si="112"/>
        <v>0</v>
      </c>
      <c r="G562" s="24">
        <f t="shared" si="118"/>
        <v>0.5</v>
      </c>
      <c r="H562" s="30">
        <f>VLOOKUP(G562,LAI!$E$132:$F$282,2,FALSE)</f>
        <v>2.6069733117608935</v>
      </c>
      <c r="I562" s="32">
        <f t="shared" si="123"/>
        <v>0</v>
      </c>
      <c r="J562" s="40">
        <f t="shared" si="124"/>
        <v>1</v>
      </c>
      <c r="K562" s="41"/>
      <c r="L562" s="40"/>
      <c r="M562" s="23">
        <v>559</v>
      </c>
      <c r="N562" s="30">
        <f>IF(M562&lt;=Calculator!$F$9,'Growth rate'!J561,0)</f>
        <v>0</v>
      </c>
      <c r="O562" s="30">
        <f t="shared" si="119"/>
        <v>0</v>
      </c>
      <c r="P562" s="31">
        <f t="shared" si="120"/>
        <v>0</v>
      </c>
      <c r="Q562" s="31">
        <f t="shared" si="121"/>
        <v>0</v>
      </c>
      <c r="R562" s="31">
        <f t="shared" si="113"/>
        <v>0</v>
      </c>
      <c r="S562" s="24">
        <f t="shared" si="122"/>
        <v>0.5</v>
      </c>
      <c r="T562" s="30">
        <f>VLOOKUP(S562,LAI!$E$132:$F$282,2,FALSE)</f>
        <v>2.6069733117608935</v>
      </c>
      <c r="U562" s="32">
        <f t="shared" si="114"/>
        <v>0</v>
      </c>
      <c r="V562" s="35"/>
    </row>
    <row r="563" spans="1:22" x14ac:dyDescent="0.35">
      <c r="A563" s="23">
        <f t="shared" si="125"/>
        <v>560</v>
      </c>
      <c r="B563" s="30">
        <f>IF(A563&lt;=Calculator!$B$9,'Growth rate'!B562,0)</f>
        <v>0</v>
      </c>
      <c r="C563" s="30">
        <f t="shared" si="115"/>
        <v>0</v>
      </c>
      <c r="D563" s="31">
        <f t="shared" si="116"/>
        <v>0</v>
      </c>
      <c r="E563" s="31">
        <f t="shared" si="117"/>
        <v>0</v>
      </c>
      <c r="F563" s="31">
        <f t="shared" si="112"/>
        <v>0</v>
      </c>
      <c r="G563" s="24">
        <f t="shared" si="118"/>
        <v>0.5</v>
      </c>
      <c r="H563" s="30">
        <f>VLOOKUP(G563,LAI!$E$132:$F$282,2,FALSE)</f>
        <v>2.6069733117608935</v>
      </c>
      <c r="I563" s="32">
        <f t="shared" si="123"/>
        <v>0</v>
      </c>
      <c r="J563" s="40">
        <f t="shared" si="124"/>
        <v>1</v>
      </c>
      <c r="K563" s="41"/>
      <c r="L563" s="40"/>
      <c r="M563" s="23">
        <v>560</v>
      </c>
      <c r="N563" s="30">
        <f>IF(M563&lt;=Calculator!$F$9,'Growth rate'!J562,0)</f>
        <v>0</v>
      </c>
      <c r="O563" s="30">
        <f t="shared" si="119"/>
        <v>0</v>
      </c>
      <c r="P563" s="31">
        <f t="shared" si="120"/>
        <v>0</v>
      </c>
      <c r="Q563" s="31">
        <f t="shared" si="121"/>
        <v>0</v>
      </c>
      <c r="R563" s="31">
        <f t="shared" si="113"/>
        <v>0</v>
      </c>
      <c r="S563" s="24">
        <f t="shared" si="122"/>
        <v>0.5</v>
      </c>
      <c r="T563" s="30">
        <f>VLOOKUP(S563,LAI!$E$132:$F$282,2,FALSE)</f>
        <v>2.6069733117608935</v>
      </c>
      <c r="U563" s="32">
        <f t="shared" si="114"/>
        <v>0</v>
      </c>
      <c r="V563" s="35"/>
    </row>
    <row r="564" spans="1:22" x14ac:dyDescent="0.35">
      <c r="A564" s="23">
        <f t="shared" si="125"/>
        <v>561</v>
      </c>
      <c r="B564" s="30">
        <f>IF(A564&lt;=Calculator!$B$9,'Growth rate'!B563,0)</f>
        <v>0</v>
      </c>
      <c r="C564" s="30">
        <f t="shared" si="115"/>
        <v>0</v>
      </c>
      <c r="D564" s="31">
        <f t="shared" si="116"/>
        <v>0</v>
      </c>
      <c r="E564" s="31">
        <f t="shared" si="117"/>
        <v>0</v>
      </c>
      <c r="F564" s="31">
        <f t="shared" si="112"/>
        <v>0</v>
      </c>
      <c r="G564" s="24">
        <f t="shared" si="118"/>
        <v>0.5</v>
      </c>
      <c r="H564" s="30">
        <f>VLOOKUP(G564,LAI!$E$132:$F$282,2,FALSE)</f>
        <v>2.6069733117608935</v>
      </c>
      <c r="I564" s="32">
        <f t="shared" si="123"/>
        <v>0</v>
      </c>
      <c r="J564" s="40">
        <f t="shared" si="124"/>
        <v>1</v>
      </c>
      <c r="K564" s="41"/>
      <c r="L564" s="40"/>
      <c r="M564" s="23">
        <v>561</v>
      </c>
      <c r="N564" s="30">
        <f>IF(M564&lt;=Calculator!$F$9,'Growth rate'!J563,0)</f>
        <v>0</v>
      </c>
      <c r="O564" s="30">
        <f t="shared" si="119"/>
        <v>0</v>
      </c>
      <c r="P564" s="31">
        <f t="shared" si="120"/>
        <v>0</v>
      </c>
      <c r="Q564" s="31">
        <f t="shared" si="121"/>
        <v>0</v>
      </c>
      <c r="R564" s="31">
        <f t="shared" si="113"/>
        <v>0</v>
      </c>
      <c r="S564" s="24">
        <f t="shared" si="122"/>
        <v>0.5</v>
      </c>
      <c r="T564" s="30">
        <f>VLOOKUP(S564,LAI!$E$132:$F$282,2,FALSE)</f>
        <v>2.6069733117608935</v>
      </c>
      <c r="U564" s="32">
        <f t="shared" si="114"/>
        <v>0</v>
      </c>
      <c r="V564" s="35"/>
    </row>
    <row r="565" spans="1:22" x14ac:dyDescent="0.35">
      <c r="A565" s="23">
        <f t="shared" si="125"/>
        <v>562</v>
      </c>
      <c r="B565" s="30">
        <f>IF(A565&lt;=Calculator!$B$9,'Growth rate'!B564,0)</f>
        <v>0</v>
      </c>
      <c r="C565" s="30">
        <f t="shared" si="115"/>
        <v>0</v>
      </c>
      <c r="D565" s="31">
        <f t="shared" si="116"/>
        <v>0</v>
      </c>
      <c r="E565" s="31">
        <f t="shared" si="117"/>
        <v>0</v>
      </c>
      <c r="F565" s="31">
        <f t="shared" si="112"/>
        <v>0</v>
      </c>
      <c r="G565" s="24">
        <f t="shared" si="118"/>
        <v>0.5</v>
      </c>
      <c r="H565" s="30">
        <f>VLOOKUP(G565,LAI!$E$132:$F$282,2,FALSE)</f>
        <v>2.6069733117608935</v>
      </c>
      <c r="I565" s="32">
        <f t="shared" si="123"/>
        <v>0</v>
      </c>
      <c r="J565" s="40">
        <f t="shared" si="124"/>
        <v>1</v>
      </c>
      <c r="K565" s="41"/>
      <c r="L565" s="40"/>
      <c r="M565" s="23">
        <v>562</v>
      </c>
      <c r="N565" s="30">
        <f>IF(M565&lt;=Calculator!$F$9,'Growth rate'!J564,0)</f>
        <v>0</v>
      </c>
      <c r="O565" s="30">
        <f t="shared" si="119"/>
        <v>0</v>
      </c>
      <c r="P565" s="31">
        <f t="shared" si="120"/>
        <v>0</v>
      </c>
      <c r="Q565" s="31">
        <f t="shared" si="121"/>
        <v>0</v>
      </c>
      <c r="R565" s="31">
        <f t="shared" si="113"/>
        <v>0</v>
      </c>
      <c r="S565" s="24">
        <f t="shared" si="122"/>
        <v>0.5</v>
      </c>
      <c r="T565" s="30">
        <f>VLOOKUP(S565,LAI!$E$132:$F$282,2,FALSE)</f>
        <v>2.6069733117608935</v>
      </c>
      <c r="U565" s="32">
        <f t="shared" si="114"/>
        <v>0</v>
      </c>
      <c r="V565" s="35"/>
    </row>
    <row r="566" spans="1:22" x14ac:dyDescent="0.35">
      <c r="A566" s="23">
        <f t="shared" si="125"/>
        <v>563</v>
      </c>
      <c r="B566" s="30">
        <f>IF(A566&lt;=Calculator!$B$9,'Growth rate'!B565,0)</f>
        <v>0</v>
      </c>
      <c r="C566" s="30">
        <f t="shared" si="115"/>
        <v>0</v>
      </c>
      <c r="D566" s="31">
        <f t="shared" si="116"/>
        <v>0</v>
      </c>
      <c r="E566" s="31">
        <f t="shared" si="117"/>
        <v>0</v>
      </c>
      <c r="F566" s="31">
        <f t="shared" si="112"/>
        <v>0</v>
      </c>
      <c r="G566" s="24">
        <f t="shared" si="118"/>
        <v>0.5</v>
      </c>
      <c r="H566" s="30">
        <f>VLOOKUP(G566,LAI!$E$132:$F$282,2,FALSE)</f>
        <v>2.6069733117608935</v>
      </c>
      <c r="I566" s="32">
        <f t="shared" si="123"/>
        <v>0</v>
      </c>
      <c r="J566" s="40">
        <f t="shared" si="124"/>
        <v>1</v>
      </c>
      <c r="K566" s="41"/>
      <c r="L566" s="40"/>
      <c r="M566" s="23">
        <v>563</v>
      </c>
      <c r="N566" s="30">
        <f>IF(M566&lt;=Calculator!$F$9,'Growth rate'!J565,0)</f>
        <v>0</v>
      </c>
      <c r="O566" s="30">
        <f t="shared" si="119"/>
        <v>0</v>
      </c>
      <c r="P566" s="31">
        <f t="shared" si="120"/>
        <v>0</v>
      </c>
      <c r="Q566" s="31">
        <f t="shared" si="121"/>
        <v>0</v>
      </c>
      <c r="R566" s="31">
        <f t="shared" si="113"/>
        <v>0</v>
      </c>
      <c r="S566" s="24">
        <f t="shared" si="122"/>
        <v>0.5</v>
      </c>
      <c r="T566" s="30">
        <f>VLOOKUP(S566,LAI!$E$132:$F$282,2,FALSE)</f>
        <v>2.6069733117608935</v>
      </c>
      <c r="U566" s="32">
        <f t="shared" si="114"/>
        <v>0</v>
      </c>
      <c r="V566" s="35"/>
    </row>
    <row r="567" spans="1:22" x14ac:dyDescent="0.35">
      <c r="A567" s="23">
        <f t="shared" si="125"/>
        <v>564</v>
      </c>
      <c r="B567" s="30">
        <f>IF(A567&lt;=Calculator!$B$9,'Growth rate'!B566,0)</f>
        <v>0</v>
      </c>
      <c r="C567" s="30">
        <f t="shared" si="115"/>
        <v>0</v>
      </c>
      <c r="D567" s="31">
        <f t="shared" si="116"/>
        <v>0</v>
      </c>
      <c r="E567" s="31">
        <f t="shared" si="117"/>
        <v>0</v>
      </c>
      <c r="F567" s="31">
        <f t="shared" si="112"/>
        <v>0</v>
      </c>
      <c r="G567" s="24">
        <f t="shared" si="118"/>
        <v>0.5</v>
      </c>
      <c r="H567" s="30">
        <f>VLOOKUP(G567,LAI!$E$132:$F$282,2,FALSE)</f>
        <v>2.6069733117608935</v>
      </c>
      <c r="I567" s="32">
        <f t="shared" si="123"/>
        <v>0</v>
      </c>
      <c r="J567" s="40">
        <f t="shared" si="124"/>
        <v>1</v>
      </c>
      <c r="K567" s="41"/>
      <c r="L567" s="40"/>
      <c r="M567" s="23">
        <v>564</v>
      </c>
      <c r="N567" s="30">
        <f>IF(M567&lt;=Calculator!$F$9,'Growth rate'!J566,0)</f>
        <v>0</v>
      </c>
      <c r="O567" s="30">
        <f t="shared" si="119"/>
        <v>0</v>
      </c>
      <c r="P567" s="31">
        <f t="shared" si="120"/>
        <v>0</v>
      </c>
      <c r="Q567" s="31">
        <f t="shared" si="121"/>
        <v>0</v>
      </c>
      <c r="R567" s="31">
        <f t="shared" si="113"/>
        <v>0</v>
      </c>
      <c r="S567" s="24">
        <f t="shared" si="122"/>
        <v>0.5</v>
      </c>
      <c r="T567" s="30">
        <f>VLOOKUP(S567,LAI!$E$132:$F$282,2,FALSE)</f>
        <v>2.6069733117608935</v>
      </c>
      <c r="U567" s="32">
        <f t="shared" si="114"/>
        <v>0</v>
      </c>
      <c r="V567" s="35"/>
    </row>
    <row r="568" spans="1:22" x14ac:dyDescent="0.35">
      <c r="A568" s="23">
        <f t="shared" si="125"/>
        <v>565</v>
      </c>
      <c r="B568" s="30">
        <f>IF(A568&lt;=Calculator!$B$9,'Growth rate'!B567,0)</f>
        <v>0</v>
      </c>
      <c r="C568" s="30">
        <f t="shared" si="115"/>
        <v>0</v>
      </c>
      <c r="D568" s="31">
        <f t="shared" si="116"/>
        <v>0</v>
      </c>
      <c r="E568" s="31">
        <f t="shared" si="117"/>
        <v>0</v>
      </c>
      <c r="F568" s="31">
        <f t="shared" si="112"/>
        <v>0</v>
      </c>
      <c r="G568" s="24">
        <f t="shared" si="118"/>
        <v>0.5</v>
      </c>
      <c r="H568" s="30">
        <f>VLOOKUP(G568,LAI!$E$132:$F$282,2,FALSE)</f>
        <v>2.6069733117608935</v>
      </c>
      <c r="I568" s="32">
        <f t="shared" si="123"/>
        <v>0</v>
      </c>
      <c r="J568" s="40">
        <f t="shared" si="124"/>
        <v>1</v>
      </c>
      <c r="K568" s="41"/>
      <c r="L568" s="40"/>
      <c r="M568" s="23">
        <v>565</v>
      </c>
      <c r="N568" s="30">
        <f>IF(M568&lt;=Calculator!$F$9,'Growth rate'!J567,0)</f>
        <v>0</v>
      </c>
      <c r="O568" s="30">
        <f t="shared" si="119"/>
        <v>0</v>
      </c>
      <c r="P568" s="31">
        <f t="shared" si="120"/>
        <v>0</v>
      </c>
      <c r="Q568" s="31">
        <f t="shared" si="121"/>
        <v>0</v>
      </c>
      <c r="R568" s="31">
        <f t="shared" si="113"/>
        <v>0</v>
      </c>
      <c r="S568" s="24">
        <f t="shared" si="122"/>
        <v>0.5</v>
      </c>
      <c r="T568" s="30">
        <f>VLOOKUP(S568,LAI!$E$132:$F$282,2,FALSE)</f>
        <v>2.6069733117608935</v>
      </c>
      <c r="U568" s="32">
        <f t="shared" si="114"/>
        <v>0</v>
      </c>
      <c r="V568" s="35"/>
    </row>
    <row r="569" spans="1:22" x14ac:dyDescent="0.35">
      <c r="A569" s="23">
        <f t="shared" si="125"/>
        <v>566</v>
      </c>
      <c r="B569" s="30">
        <f>IF(A569&lt;=Calculator!$B$9,'Growth rate'!B568,0)</f>
        <v>0</v>
      </c>
      <c r="C569" s="30">
        <f t="shared" si="115"/>
        <v>0</v>
      </c>
      <c r="D569" s="31">
        <f t="shared" si="116"/>
        <v>0</v>
      </c>
      <c r="E569" s="31">
        <f t="shared" si="117"/>
        <v>0</v>
      </c>
      <c r="F569" s="31">
        <f t="shared" si="112"/>
        <v>0</v>
      </c>
      <c r="G569" s="24">
        <f t="shared" si="118"/>
        <v>0.5</v>
      </c>
      <c r="H569" s="30">
        <f>VLOOKUP(G569,LAI!$E$132:$F$282,2,FALSE)</f>
        <v>2.6069733117608935</v>
      </c>
      <c r="I569" s="32">
        <f t="shared" si="123"/>
        <v>0</v>
      </c>
      <c r="J569" s="40">
        <f t="shared" si="124"/>
        <v>1</v>
      </c>
      <c r="K569" s="41"/>
      <c r="L569" s="40"/>
      <c r="M569" s="23">
        <v>566</v>
      </c>
      <c r="N569" s="30">
        <f>IF(M569&lt;=Calculator!$F$9,'Growth rate'!J568,0)</f>
        <v>0</v>
      </c>
      <c r="O569" s="30">
        <f t="shared" si="119"/>
        <v>0</v>
      </c>
      <c r="P569" s="31">
        <f t="shared" si="120"/>
        <v>0</v>
      </c>
      <c r="Q569" s="31">
        <f t="shared" si="121"/>
        <v>0</v>
      </c>
      <c r="R569" s="31">
        <f t="shared" si="113"/>
        <v>0</v>
      </c>
      <c r="S569" s="24">
        <f t="shared" si="122"/>
        <v>0.5</v>
      </c>
      <c r="T569" s="30">
        <f>VLOOKUP(S569,LAI!$E$132:$F$282,2,FALSE)</f>
        <v>2.6069733117608935</v>
      </c>
      <c r="U569" s="32">
        <f t="shared" si="114"/>
        <v>0</v>
      </c>
      <c r="V569" s="35"/>
    </row>
    <row r="570" spans="1:22" x14ac:dyDescent="0.35">
      <c r="A570" s="23">
        <f t="shared" si="125"/>
        <v>567</v>
      </c>
      <c r="B570" s="30">
        <f>IF(A570&lt;=Calculator!$B$9,'Growth rate'!B569,0)</f>
        <v>0</v>
      </c>
      <c r="C570" s="30">
        <f t="shared" si="115"/>
        <v>0</v>
      </c>
      <c r="D570" s="31">
        <f t="shared" si="116"/>
        <v>0</v>
      </c>
      <c r="E570" s="31">
        <f t="shared" si="117"/>
        <v>0</v>
      </c>
      <c r="F570" s="31">
        <f t="shared" si="112"/>
        <v>0</v>
      </c>
      <c r="G570" s="24">
        <f t="shared" si="118"/>
        <v>0.5</v>
      </c>
      <c r="H570" s="30">
        <f>VLOOKUP(G570,LAI!$E$132:$F$282,2,FALSE)</f>
        <v>2.6069733117608935</v>
      </c>
      <c r="I570" s="32">
        <f t="shared" si="123"/>
        <v>0</v>
      </c>
      <c r="J570" s="40">
        <f t="shared" si="124"/>
        <v>1</v>
      </c>
      <c r="K570" s="41"/>
      <c r="L570" s="40"/>
      <c r="M570" s="23">
        <v>567</v>
      </c>
      <c r="N570" s="30">
        <f>IF(M570&lt;=Calculator!$F$9,'Growth rate'!J569,0)</f>
        <v>0</v>
      </c>
      <c r="O570" s="30">
        <f t="shared" si="119"/>
        <v>0</v>
      </c>
      <c r="P570" s="31">
        <f t="shared" si="120"/>
        <v>0</v>
      </c>
      <c r="Q570" s="31">
        <f t="shared" si="121"/>
        <v>0</v>
      </c>
      <c r="R570" s="31">
        <f t="shared" si="113"/>
        <v>0</v>
      </c>
      <c r="S570" s="24">
        <f t="shared" si="122"/>
        <v>0.5</v>
      </c>
      <c r="T570" s="30">
        <f>VLOOKUP(S570,LAI!$E$132:$F$282,2,FALSE)</f>
        <v>2.6069733117608935</v>
      </c>
      <c r="U570" s="32">
        <f t="shared" si="114"/>
        <v>0</v>
      </c>
      <c r="V570" s="35"/>
    </row>
    <row r="571" spans="1:22" x14ac:dyDescent="0.35">
      <c r="A571" s="23">
        <f t="shared" si="125"/>
        <v>568</v>
      </c>
      <c r="B571" s="30">
        <f>IF(A571&lt;=Calculator!$B$9,'Growth rate'!B570,0)</f>
        <v>0</v>
      </c>
      <c r="C571" s="30">
        <f t="shared" si="115"/>
        <v>0</v>
      </c>
      <c r="D571" s="31">
        <f t="shared" si="116"/>
        <v>0</v>
      </c>
      <c r="E571" s="31">
        <f t="shared" si="117"/>
        <v>0</v>
      </c>
      <c r="F571" s="31">
        <f t="shared" si="112"/>
        <v>0</v>
      </c>
      <c r="G571" s="24">
        <f t="shared" si="118"/>
        <v>0.5</v>
      </c>
      <c r="H571" s="30">
        <f>VLOOKUP(G571,LAI!$E$132:$F$282,2,FALSE)</f>
        <v>2.6069733117608935</v>
      </c>
      <c r="I571" s="32">
        <f t="shared" si="123"/>
        <v>0</v>
      </c>
      <c r="J571" s="40">
        <f t="shared" si="124"/>
        <v>1</v>
      </c>
      <c r="K571" s="41"/>
      <c r="L571" s="40"/>
      <c r="M571" s="23">
        <v>568</v>
      </c>
      <c r="N571" s="30">
        <f>IF(M571&lt;=Calculator!$F$9,'Growth rate'!J570,0)</f>
        <v>0</v>
      </c>
      <c r="O571" s="30">
        <f t="shared" si="119"/>
        <v>0</v>
      </c>
      <c r="P571" s="31">
        <f t="shared" si="120"/>
        <v>0</v>
      </c>
      <c r="Q571" s="31">
        <f t="shared" si="121"/>
        <v>0</v>
      </c>
      <c r="R571" s="31">
        <f t="shared" si="113"/>
        <v>0</v>
      </c>
      <c r="S571" s="24">
        <f t="shared" si="122"/>
        <v>0.5</v>
      </c>
      <c r="T571" s="30">
        <f>VLOOKUP(S571,LAI!$E$132:$F$282,2,FALSE)</f>
        <v>2.6069733117608935</v>
      </c>
      <c r="U571" s="32">
        <f t="shared" si="114"/>
        <v>0</v>
      </c>
      <c r="V571" s="35"/>
    </row>
    <row r="572" spans="1:22" x14ac:dyDescent="0.35">
      <c r="A572" s="23">
        <f t="shared" si="125"/>
        <v>569</v>
      </c>
      <c r="B572" s="30">
        <f>IF(A572&lt;=Calculator!$B$9,'Growth rate'!B571,0)</f>
        <v>0</v>
      </c>
      <c r="C572" s="30">
        <f t="shared" si="115"/>
        <v>0</v>
      </c>
      <c r="D572" s="31">
        <f t="shared" si="116"/>
        <v>0</v>
      </c>
      <c r="E572" s="31">
        <f t="shared" si="117"/>
        <v>0</v>
      </c>
      <c r="F572" s="31">
        <f t="shared" si="112"/>
        <v>0</v>
      </c>
      <c r="G572" s="24">
        <f t="shared" si="118"/>
        <v>0.5</v>
      </c>
      <c r="H572" s="30">
        <f>VLOOKUP(G572,LAI!$E$132:$F$282,2,FALSE)</f>
        <v>2.6069733117608935</v>
      </c>
      <c r="I572" s="32">
        <f t="shared" si="123"/>
        <v>0</v>
      </c>
      <c r="J572" s="40">
        <f t="shared" si="124"/>
        <v>1</v>
      </c>
      <c r="K572" s="41"/>
      <c r="L572" s="40"/>
      <c r="M572" s="23">
        <v>569</v>
      </c>
      <c r="N572" s="30">
        <f>IF(M572&lt;=Calculator!$F$9,'Growth rate'!J571,0)</f>
        <v>0</v>
      </c>
      <c r="O572" s="30">
        <f t="shared" si="119"/>
        <v>0</v>
      </c>
      <c r="P572" s="31">
        <f t="shared" si="120"/>
        <v>0</v>
      </c>
      <c r="Q572" s="31">
        <f t="shared" si="121"/>
        <v>0</v>
      </c>
      <c r="R572" s="31">
        <f t="shared" si="113"/>
        <v>0</v>
      </c>
      <c r="S572" s="24">
        <f t="shared" si="122"/>
        <v>0.5</v>
      </c>
      <c r="T572" s="30">
        <f>VLOOKUP(S572,LAI!$E$132:$F$282,2,FALSE)</f>
        <v>2.6069733117608935</v>
      </c>
      <c r="U572" s="32">
        <f t="shared" si="114"/>
        <v>0</v>
      </c>
      <c r="V572" s="35"/>
    </row>
    <row r="573" spans="1:22" x14ac:dyDescent="0.35">
      <c r="A573" s="23">
        <f t="shared" si="125"/>
        <v>570</v>
      </c>
      <c r="B573" s="30">
        <f>IF(A573&lt;=Calculator!$B$9,'Growth rate'!B572,0)</f>
        <v>0</v>
      </c>
      <c r="C573" s="30">
        <f t="shared" si="115"/>
        <v>0</v>
      </c>
      <c r="D573" s="31">
        <f t="shared" si="116"/>
        <v>0</v>
      </c>
      <c r="E573" s="31">
        <f t="shared" si="117"/>
        <v>0</v>
      </c>
      <c r="F573" s="31">
        <f t="shared" si="112"/>
        <v>0</v>
      </c>
      <c r="G573" s="24">
        <f t="shared" si="118"/>
        <v>0.5</v>
      </c>
      <c r="H573" s="30">
        <f>VLOOKUP(G573,LAI!$E$132:$F$282,2,FALSE)</f>
        <v>2.6069733117608935</v>
      </c>
      <c r="I573" s="32">
        <f t="shared" si="123"/>
        <v>0</v>
      </c>
      <c r="J573" s="40">
        <f t="shared" si="124"/>
        <v>1</v>
      </c>
      <c r="K573" s="41"/>
      <c r="L573" s="40"/>
      <c r="M573" s="23">
        <v>570</v>
      </c>
      <c r="N573" s="30">
        <f>IF(M573&lt;=Calculator!$F$9,'Growth rate'!J572,0)</f>
        <v>0</v>
      </c>
      <c r="O573" s="30">
        <f t="shared" si="119"/>
        <v>0</v>
      </c>
      <c r="P573" s="31">
        <f t="shared" si="120"/>
        <v>0</v>
      </c>
      <c r="Q573" s="31">
        <f t="shared" si="121"/>
        <v>0</v>
      </c>
      <c r="R573" s="31">
        <f t="shared" si="113"/>
        <v>0</v>
      </c>
      <c r="S573" s="24">
        <f t="shared" si="122"/>
        <v>0.5</v>
      </c>
      <c r="T573" s="30">
        <f>VLOOKUP(S573,LAI!$E$132:$F$282,2,FALSE)</f>
        <v>2.6069733117608935</v>
      </c>
      <c r="U573" s="32">
        <f t="shared" si="114"/>
        <v>0</v>
      </c>
      <c r="V573" s="35"/>
    </row>
    <row r="574" spans="1:22" x14ac:dyDescent="0.35">
      <c r="A574" s="23">
        <f t="shared" si="125"/>
        <v>571</v>
      </c>
      <c r="B574" s="30">
        <f>IF(A574&lt;=Calculator!$B$9,'Growth rate'!B573,0)</f>
        <v>0</v>
      </c>
      <c r="C574" s="30">
        <f t="shared" si="115"/>
        <v>0</v>
      </c>
      <c r="D574" s="31">
        <f t="shared" si="116"/>
        <v>0</v>
      </c>
      <c r="E574" s="31">
        <f t="shared" si="117"/>
        <v>0</v>
      </c>
      <c r="F574" s="31">
        <f t="shared" si="112"/>
        <v>0</v>
      </c>
      <c r="G574" s="24">
        <f t="shared" si="118"/>
        <v>0.5</v>
      </c>
      <c r="H574" s="30">
        <f>VLOOKUP(G574,LAI!$E$132:$F$282,2,FALSE)</f>
        <v>2.6069733117608935</v>
      </c>
      <c r="I574" s="32">
        <f t="shared" si="123"/>
        <v>0</v>
      </c>
      <c r="J574" s="40">
        <f t="shared" si="124"/>
        <v>1</v>
      </c>
      <c r="K574" s="41"/>
      <c r="L574" s="40"/>
      <c r="M574" s="23">
        <v>571</v>
      </c>
      <c r="N574" s="30">
        <f>IF(M574&lt;=Calculator!$F$9,'Growth rate'!J573,0)</f>
        <v>0</v>
      </c>
      <c r="O574" s="30">
        <f t="shared" si="119"/>
        <v>0</v>
      </c>
      <c r="P574" s="31">
        <f t="shared" si="120"/>
        <v>0</v>
      </c>
      <c r="Q574" s="31">
        <f t="shared" si="121"/>
        <v>0</v>
      </c>
      <c r="R574" s="31">
        <f t="shared" si="113"/>
        <v>0</v>
      </c>
      <c r="S574" s="24">
        <f t="shared" si="122"/>
        <v>0.5</v>
      </c>
      <c r="T574" s="30">
        <f>VLOOKUP(S574,LAI!$E$132:$F$282,2,FALSE)</f>
        <v>2.6069733117608935</v>
      </c>
      <c r="U574" s="32">
        <f t="shared" si="114"/>
        <v>0</v>
      </c>
      <c r="V574" s="35"/>
    </row>
    <row r="575" spans="1:22" x14ac:dyDescent="0.35">
      <c r="A575" s="23">
        <f t="shared" si="125"/>
        <v>572</v>
      </c>
      <c r="B575" s="30">
        <f>IF(A575&lt;=Calculator!$B$9,'Growth rate'!B574,0)</f>
        <v>0</v>
      </c>
      <c r="C575" s="30">
        <f t="shared" si="115"/>
        <v>0</v>
      </c>
      <c r="D575" s="31">
        <f t="shared" si="116"/>
        <v>0</v>
      </c>
      <c r="E575" s="31">
        <f t="shared" si="117"/>
        <v>0</v>
      </c>
      <c r="F575" s="31">
        <f t="shared" si="112"/>
        <v>0</v>
      </c>
      <c r="G575" s="24">
        <f t="shared" si="118"/>
        <v>0.5</v>
      </c>
      <c r="H575" s="30">
        <f>VLOOKUP(G575,LAI!$E$132:$F$282,2,FALSE)</f>
        <v>2.6069733117608935</v>
      </c>
      <c r="I575" s="32">
        <f t="shared" si="123"/>
        <v>0</v>
      </c>
      <c r="J575" s="40">
        <f t="shared" si="124"/>
        <v>1</v>
      </c>
      <c r="K575" s="41"/>
      <c r="L575" s="40"/>
      <c r="M575" s="23">
        <v>572</v>
      </c>
      <c r="N575" s="30">
        <f>IF(M575&lt;=Calculator!$F$9,'Growth rate'!J574,0)</f>
        <v>0</v>
      </c>
      <c r="O575" s="30">
        <f t="shared" si="119"/>
        <v>0</v>
      </c>
      <c r="P575" s="31">
        <f t="shared" si="120"/>
        <v>0</v>
      </c>
      <c r="Q575" s="31">
        <f t="shared" si="121"/>
        <v>0</v>
      </c>
      <c r="R575" s="31">
        <f t="shared" si="113"/>
        <v>0</v>
      </c>
      <c r="S575" s="24">
        <f t="shared" si="122"/>
        <v>0.5</v>
      </c>
      <c r="T575" s="30">
        <f>VLOOKUP(S575,LAI!$E$132:$F$282,2,FALSE)</f>
        <v>2.6069733117608935</v>
      </c>
      <c r="U575" s="32">
        <f t="shared" si="114"/>
        <v>0</v>
      </c>
      <c r="V575" s="35"/>
    </row>
    <row r="576" spans="1:22" x14ac:dyDescent="0.35">
      <c r="A576" s="26">
        <f t="shared" si="125"/>
        <v>573</v>
      </c>
      <c r="B576" s="30">
        <f>IF(A576&lt;=Calculator!$B$9,'Growth rate'!B575,0)</f>
        <v>0</v>
      </c>
      <c r="C576" s="30">
        <f t="shared" si="115"/>
        <v>0</v>
      </c>
      <c r="D576" s="31">
        <f t="shared" si="116"/>
        <v>0</v>
      </c>
      <c r="E576" s="31">
        <f t="shared" si="117"/>
        <v>0</v>
      </c>
      <c r="F576" s="31">
        <f t="shared" si="112"/>
        <v>0</v>
      </c>
      <c r="G576" s="24">
        <f t="shared" si="118"/>
        <v>0.5</v>
      </c>
      <c r="H576" s="30">
        <f>VLOOKUP(G576,LAI!$E$132:$F$282,2,FALSE)</f>
        <v>2.6069733117608935</v>
      </c>
      <c r="I576" s="32">
        <f t="shared" si="123"/>
        <v>0</v>
      </c>
      <c r="J576" s="40">
        <f t="shared" si="124"/>
        <v>1</v>
      </c>
      <c r="K576" s="41"/>
      <c r="L576" s="40"/>
      <c r="M576" s="23">
        <v>573</v>
      </c>
      <c r="N576" s="30">
        <f>IF(M576&lt;=Calculator!$F$9,'Growth rate'!J575,0)</f>
        <v>0</v>
      </c>
      <c r="O576" s="30">
        <f t="shared" si="119"/>
        <v>0</v>
      </c>
      <c r="P576" s="31">
        <f t="shared" si="120"/>
        <v>0</v>
      </c>
      <c r="Q576" s="31">
        <f t="shared" si="121"/>
        <v>0</v>
      </c>
      <c r="R576" s="31">
        <f t="shared" si="113"/>
        <v>0</v>
      </c>
      <c r="S576" s="24">
        <f t="shared" si="122"/>
        <v>0.5</v>
      </c>
      <c r="T576" s="30">
        <f>VLOOKUP(S576,LAI!$E$132:$F$282,2,FALSE)</f>
        <v>2.6069733117608935</v>
      </c>
      <c r="U576" s="32">
        <f t="shared" si="114"/>
        <v>0</v>
      </c>
      <c r="V576" s="35"/>
    </row>
    <row r="577" spans="1:22" x14ac:dyDescent="0.35">
      <c r="A577" s="23">
        <f t="shared" si="125"/>
        <v>574</v>
      </c>
      <c r="B577" s="30">
        <f>IF(A577&lt;=Calculator!$B$9,'Growth rate'!B576,0)</f>
        <v>0</v>
      </c>
      <c r="C577" s="30">
        <f t="shared" si="115"/>
        <v>0</v>
      </c>
      <c r="D577" s="31">
        <f t="shared" si="116"/>
        <v>0</v>
      </c>
      <c r="E577" s="31">
        <f t="shared" si="117"/>
        <v>0</v>
      </c>
      <c r="F577" s="31">
        <f t="shared" si="112"/>
        <v>0</v>
      </c>
      <c r="G577" s="24">
        <f t="shared" si="118"/>
        <v>0.5</v>
      </c>
      <c r="H577" s="30">
        <f>VLOOKUP(G577,LAI!$E$132:$F$282,2,FALSE)</f>
        <v>2.6069733117608935</v>
      </c>
      <c r="I577" s="32">
        <f t="shared" si="123"/>
        <v>0</v>
      </c>
      <c r="J577" s="40">
        <f t="shared" si="124"/>
        <v>1</v>
      </c>
      <c r="K577" s="41"/>
      <c r="L577" s="40"/>
      <c r="M577" s="23">
        <v>574</v>
      </c>
      <c r="N577" s="30">
        <f>IF(M577&lt;=Calculator!$F$9,'Growth rate'!J576,0)</f>
        <v>0</v>
      </c>
      <c r="O577" s="30">
        <f t="shared" si="119"/>
        <v>0</v>
      </c>
      <c r="P577" s="31">
        <f t="shared" si="120"/>
        <v>0</v>
      </c>
      <c r="Q577" s="31">
        <f t="shared" si="121"/>
        <v>0</v>
      </c>
      <c r="R577" s="31">
        <f t="shared" si="113"/>
        <v>0</v>
      </c>
      <c r="S577" s="24">
        <f t="shared" si="122"/>
        <v>0.5</v>
      </c>
      <c r="T577" s="30">
        <f>VLOOKUP(S577,LAI!$E$132:$F$282,2,FALSE)</f>
        <v>2.6069733117608935</v>
      </c>
      <c r="U577" s="32">
        <f t="shared" si="114"/>
        <v>0</v>
      </c>
      <c r="V577" s="35"/>
    </row>
    <row r="578" spans="1:22" x14ac:dyDescent="0.35">
      <c r="A578" s="23">
        <f t="shared" si="125"/>
        <v>575</v>
      </c>
      <c r="B578" s="30">
        <f>IF(A578&lt;=Calculator!$B$9,'Growth rate'!B577,0)</f>
        <v>0</v>
      </c>
      <c r="C578" s="30">
        <f t="shared" si="115"/>
        <v>0</v>
      </c>
      <c r="D578" s="31">
        <f t="shared" si="116"/>
        <v>0</v>
      </c>
      <c r="E578" s="31">
        <f t="shared" si="117"/>
        <v>0</v>
      </c>
      <c r="F578" s="31">
        <f t="shared" si="112"/>
        <v>0</v>
      </c>
      <c r="G578" s="24">
        <f t="shared" si="118"/>
        <v>0.5</v>
      </c>
      <c r="H578" s="30">
        <f>VLOOKUP(G578,LAI!$E$132:$F$282,2,FALSE)</f>
        <v>2.6069733117608935</v>
      </c>
      <c r="I578" s="32">
        <f t="shared" si="123"/>
        <v>0</v>
      </c>
      <c r="J578" s="40">
        <f t="shared" si="124"/>
        <v>1</v>
      </c>
      <c r="K578" s="41"/>
      <c r="L578" s="40"/>
      <c r="M578" s="23">
        <v>575</v>
      </c>
      <c r="N578" s="30">
        <f>IF(M578&lt;=Calculator!$F$9,'Growth rate'!J577,0)</f>
        <v>0</v>
      </c>
      <c r="O578" s="30">
        <f t="shared" si="119"/>
        <v>0</v>
      </c>
      <c r="P578" s="31">
        <f t="shared" si="120"/>
        <v>0</v>
      </c>
      <c r="Q578" s="31">
        <f t="shared" si="121"/>
        <v>0</v>
      </c>
      <c r="R578" s="31">
        <f t="shared" si="113"/>
        <v>0</v>
      </c>
      <c r="S578" s="24">
        <f t="shared" si="122"/>
        <v>0.5</v>
      </c>
      <c r="T578" s="30">
        <f>VLOOKUP(S578,LAI!$E$132:$F$282,2,FALSE)</f>
        <v>2.6069733117608935</v>
      </c>
      <c r="U578" s="32">
        <f t="shared" si="114"/>
        <v>0</v>
      </c>
      <c r="V578" s="35"/>
    </row>
    <row r="579" spans="1:22" x14ac:dyDescent="0.35">
      <c r="A579" s="23">
        <f t="shared" si="125"/>
        <v>576</v>
      </c>
      <c r="B579" s="30">
        <f>IF(A579&lt;=Calculator!$B$9,'Growth rate'!B578,0)</f>
        <v>0</v>
      </c>
      <c r="C579" s="30">
        <f t="shared" si="115"/>
        <v>0</v>
      </c>
      <c r="D579" s="31">
        <f t="shared" si="116"/>
        <v>0</v>
      </c>
      <c r="E579" s="31">
        <f t="shared" si="117"/>
        <v>0</v>
      </c>
      <c r="F579" s="31">
        <f t="shared" si="112"/>
        <v>0</v>
      </c>
      <c r="G579" s="24">
        <f t="shared" si="118"/>
        <v>0.5</v>
      </c>
      <c r="H579" s="30">
        <f>VLOOKUP(G579,LAI!$E$132:$F$282,2,FALSE)</f>
        <v>2.6069733117608935</v>
      </c>
      <c r="I579" s="32">
        <f t="shared" si="123"/>
        <v>0</v>
      </c>
      <c r="J579" s="40">
        <f t="shared" si="124"/>
        <v>1</v>
      </c>
      <c r="K579" s="41"/>
      <c r="L579" s="40"/>
      <c r="M579" s="23">
        <v>576</v>
      </c>
      <c r="N579" s="30">
        <f>IF(M579&lt;=Calculator!$F$9,'Growth rate'!J578,0)</f>
        <v>0</v>
      </c>
      <c r="O579" s="30">
        <f t="shared" si="119"/>
        <v>0</v>
      </c>
      <c r="P579" s="31">
        <f t="shared" si="120"/>
        <v>0</v>
      </c>
      <c r="Q579" s="31">
        <f t="shared" si="121"/>
        <v>0</v>
      </c>
      <c r="R579" s="31">
        <f t="shared" si="113"/>
        <v>0</v>
      </c>
      <c r="S579" s="24">
        <f t="shared" si="122"/>
        <v>0.5</v>
      </c>
      <c r="T579" s="30">
        <f>VLOOKUP(S579,LAI!$E$132:$F$282,2,FALSE)</f>
        <v>2.6069733117608935</v>
      </c>
      <c r="U579" s="32">
        <f t="shared" si="114"/>
        <v>0</v>
      </c>
      <c r="V579" s="35"/>
    </row>
    <row r="580" spans="1:22" x14ac:dyDescent="0.35">
      <c r="A580" s="23">
        <f t="shared" si="125"/>
        <v>577</v>
      </c>
      <c r="B580" s="30">
        <f>IF(A580&lt;=Calculator!$B$9,'Growth rate'!B579,0)</f>
        <v>0</v>
      </c>
      <c r="C580" s="30">
        <f t="shared" si="115"/>
        <v>0</v>
      </c>
      <c r="D580" s="31">
        <f t="shared" si="116"/>
        <v>0</v>
      </c>
      <c r="E580" s="31">
        <f t="shared" si="117"/>
        <v>0</v>
      </c>
      <c r="F580" s="31">
        <f t="shared" ref="F580:F603" si="126">IF(D580&gt;0,IF(E580&gt;0,D580/E580,0),0)</f>
        <v>0</v>
      </c>
      <c r="G580" s="24">
        <f t="shared" si="118"/>
        <v>0.5</v>
      </c>
      <c r="H580" s="30">
        <f>VLOOKUP(G580,LAI!$E$132:$F$282,2,FALSE)</f>
        <v>2.6069733117608935</v>
      </c>
      <c r="I580" s="32">
        <f t="shared" si="123"/>
        <v>0</v>
      </c>
      <c r="J580" s="40">
        <f t="shared" si="124"/>
        <v>1</v>
      </c>
      <c r="K580" s="41"/>
      <c r="L580" s="40"/>
      <c r="M580" s="23">
        <v>577</v>
      </c>
      <c r="N580" s="30">
        <f>IF(M580&lt;=Calculator!$F$9,'Growth rate'!J579,0)</f>
        <v>0</v>
      </c>
      <c r="O580" s="30">
        <f t="shared" si="119"/>
        <v>0</v>
      </c>
      <c r="P580" s="31">
        <f t="shared" si="120"/>
        <v>0</v>
      </c>
      <c r="Q580" s="31">
        <f t="shared" si="121"/>
        <v>0</v>
      </c>
      <c r="R580" s="31">
        <f t="shared" ref="R580:R603" si="127">IF(P580&gt;0,IF(Q580&gt;0,P580/Q580,0),0)</f>
        <v>0</v>
      </c>
      <c r="S580" s="24">
        <f t="shared" si="122"/>
        <v>0.5</v>
      </c>
      <c r="T580" s="30">
        <f>VLOOKUP(S580,LAI!$E$132:$F$282,2,FALSE)</f>
        <v>2.6069733117608935</v>
      </c>
      <c r="U580" s="32">
        <f t="shared" ref="U580:U603" si="128">(((Q580/2)^2)*PI())*T580</f>
        <v>0</v>
      </c>
      <c r="V580" s="35"/>
    </row>
    <row r="581" spans="1:22" x14ac:dyDescent="0.35">
      <c r="A581" s="23">
        <f t="shared" si="125"/>
        <v>578</v>
      </c>
      <c r="B581" s="30">
        <f>IF(A581&lt;=Calculator!$B$9,'Growth rate'!B580,0)</f>
        <v>0</v>
      </c>
      <c r="C581" s="30">
        <f t="shared" ref="C581:C603" si="129">IF(B581&lt;=10,B581,10)</f>
        <v>0</v>
      </c>
      <c r="D581" s="31">
        <f t="shared" ref="D581:D603" si="130">IF(C581&gt;0,4.8082  + (C581 * 1.6692),0)</f>
        <v>0</v>
      </c>
      <c r="E581" s="31">
        <f t="shared" ref="E581:E603" si="131">IF(C581&gt;0,EXP(1.9526  + (LN(C581) * 0.3644)),0)</f>
        <v>0</v>
      </c>
      <c r="F581" s="31">
        <f t="shared" si="126"/>
        <v>0</v>
      </c>
      <c r="G581" s="24">
        <f t="shared" ref="G581:G603" si="132">IF(F581&gt;2,2, IF(F581&lt;0.5,0.5,ROUND(F581,2)))</f>
        <v>0.5</v>
      </c>
      <c r="H581" s="30">
        <f>VLOOKUP(G581,LAI!$E$132:$F$282,2,FALSE)</f>
        <v>2.6069733117608935</v>
      </c>
      <c r="I581" s="32">
        <f t="shared" si="123"/>
        <v>0</v>
      </c>
      <c r="J581" s="40">
        <f t="shared" si="124"/>
        <v>1</v>
      </c>
      <c r="K581" s="41"/>
      <c r="L581" s="40"/>
      <c r="M581" s="23">
        <v>578</v>
      </c>
      <c r="N581" s="30">
        <f>IF(M581&lt;=Calculator!$F$9,'Growth rate'!J580,0)</f>
        <v>0</v>
      </c>
      <c r="O581" s="30">
        <f t="shared" ref="O581:O603" si="133">IF(N581&lt;=10,N581,10)</f>
        <v>0</v>
      </c>
      <c r="P581" s="31">
        <f t="shared" ref="P581:P603" si="134">IF(O581&gt;0,4.8082  + (O581 * 1.6692),0)</f>
        <v>0</v>
      </c>
      <c r="Q581" s="31">
        <f t="shared" ref="Q581:Q603" si="135">IF(O581&gt;0,EXP(1.9526  + (LN(O581) * 0.3644)),0)</f>
        <v>0</v>
      </c>
      <c r="R581" s="31">
        <f t="shared" si="127"/>
        <v>0</v>
      </c>
      <c r="S581" s="24">
        <f t="shared" ref="S581:S603" si="136">IF(R581&gt;2,2, IF(R581&lt;0.5,0.5,ROUND(R581,2)))</f>
        <v>0.5</v>
      </c>
      <c r="T581" s="30">
        <f>VLOOKUP(S581,LAI!$E$132:$F$282,2,FALSE)</f>
        <v>2.6069733117608935</v>
      </c>
      <c r="U581" s="32">
        <f t="shared" si="128"/>
        <v>0</v>
      </c>
      <c r="V581" s="35"/>
    </row>
    <row r="582" spans="1:22" x14ac:dyDescent="0.35">
      <c r="A582" s="23">
        <f t="shared" si="125"/>
        <v>579</v>
      </c>
      <c r="B582" s="30">
        <f>IF(A582&lt;=Calculator!$B$9,'Growth rate'!B581,0)</f>
        <v>0</v>
      </c>
      <c r="C582" s="30">
        <f t="shared" si="129"/>
        <v>0</v>
      </c>
      <c r="D582" s="31">
        <f t="shared" si="130"/>
        <v>0</v>
      </c>
      <c r="E582" s="31">
        <f t="shared" si="131"/>
        <v>0</v>
      </c>
      <c r="F582" s="31">
        <f t="shared" si="126"/>
        <v>0</v>
      </c>
      <c r="G582" s="24">
        <f t="shared" si="132"/>
        <v>0.5</v>
      </c>
      <c r="H582" s="30">
        <f>VLOOKUP(G582,LAI!$E$132:$F$282,2,FALSE)</f>
        <v>2.6069733117608935</v>
      </c>
      <c r="I582" s="32">
        <f t="shared" ref="I582:I603" si="137">IF(E582=0,0,IF(((((E582/2)^2)*PI())*H582)&lt;I581, I581,((((E582/2)^2)*PI())*H582)))</f>
        <v>0</v>
      </c>
      <c r="J582" s="40">
        <f t="shared" ref="J582:J603" si="138">IF(I582=I581,1,"")</f>
        <v>1</v>
      </c>
      <c r="K582" s="41"/>
      <c r="L582" s="40"/>
      <c r="M582" s="23">
        <v>579</v>
      </c>
      <c r="N582" s="30">
        <f>IF(M582&lt;=Calculator!$F$9,'Growth rate'!J581,0)</f>
        <v>0</v>
      </c>
      <c r="O582" s="30">
        <f t="shared" si="133"/>
        <v>0</v>
      </c>
      <c r="P582" s="31">
        <f t="shared" si="134"/>
        <v>0</v>
      </c>
      <c r="Q582" s="31">
        <f t="shared" si="135"/>
        <v>0</v>
      </c>
      <c r="R582" s="31">
        <f t="shared" si="127"/>
        <v>0</v>
      </c>
      <c r="S582" s="24">
        <f t="shared" si="136"/>
        <v>0.5</v>
      </c>
      <c r="T582" s="30">
        <f>VLOOKUP(S582,LAI!$E$132:$F$282,2,FALSE)</f>
        <v>2.6069733117608935</v>
      </c>
      <c r="U582" s="32">
        <f t="shared" si="128"/>
        <v>0</v>
      </c>
      <c r="V582" s="35"/>
    </row>
    <row r="583" spans="1:22" x14ac:dyDescent="0.35">
      <c r="A583" s="23">
        <f t="shared" si="125"/>
        <v>580</v>
      </c>
      <c r="B583" s="30">
        <f>IF(A583&lt;=Calculator!$B$9,'Growth rate'!B582,0)</f>
        <v>0</v>
      </c>
      <c r="C583" s="30">
        <f t="shared" si="129"/>
        <v>0</v>
      </c>
      <c r="D583" s="31">
        <f t="shared" si="130"/>
        <v>0</v>
      </c>
      <c r="E583" s="31">
        <f t="shared" si="131"/>
        <v>0</v>
      </c>
      <c r="F583" s="31">
        <f t="shared" si="126"/>
        <v>0</v>
      </c>
      <c r="G583" s="24">
        <f t="shared" si="132"/>
        <v>0.5</v>
      </c>
      <c r="H583" s="30">
        <f>VLOOKUP(G583,LAI!$E$132:$F$282,2,FALSE)</f>
        <v>2.6069733117608935</v>
      </c>
      <c r="I583" s="32">
        <f t="shared" si="137"/>
        <v>0</v>
      </c>
      <c r="J583" s="40">
        <f t="shared" si="138"/>
        <v>1</v>
      </c>
      <c r="K583" s="41"/>
      <c r="L583" s="40"/>
      <c r="M583" s="23">
        <v>580</v>
      </c>
      <c r="N583" s="30">
        <f>IF(M583&lt;=Calculator!$F$9,'Growth rate'!J582,0)</f>
        <v>0</v>
      </c>
      <c r="O583" s="30">
        <f t="shared" si="133"/>
        <v>0</v>
      </c>
      <c r="P583" s="31">
        <f t="shared" si="134"/>
        <v>0</v>
      </c>
      <c r="Q583" s="31">
        <f t="shared" si="135"/>
        <v>0</v>
      </c>
      <c r="R583" s="31">
        <f t="shared" si="127"/>
        <v>0</v>
      </c>
      <c r="S583" s="24">
        <f t="shared" si="136"/>
        <v>0.5</v>
      </c>
      <c r="T583" s="30">
        <f>VLOOKUP(S583,LAI!$E$132:$F$282,2,FALSE)</f>
        <v>2.6069733117608935</v>
      </c>
      <c r="U583" s="32">
        <f t="shared" si="128"/>
        <v>0</v>
      </c>
      <c r="V583" s="35"/>
    </row>
    <row r="584" spans="1:22" x14ac:dyDescent="0.35">
      <c r="A584" s="23">
        <f t="shared" si="125"/>
        <v>581</v>
      </c>
      <c r="B584" s="30">
        <f>IF(A584&lt;=Calculator!$B$9,'Growth rate'!B583,0)</f>
        <v>0</v>
      </c>
      <c r="C584" s="30">
        <f t="shared" si="129"/>
        <v>0</v>
      </c>
      <c r="D584" s="31">
        <f t="shared" si="130"/>
        <v>0</v>
      </c>
      <c r="E584" s="31">
        <f t="shared" si="131"/>
        <v>0</v>
      </c>
      <c r="F584" s="31">
        <f t="shared" si="126"/>
        <v>0</v>
      </c>
      <c r="G584" s="24">
        <f t="shared" si="132"/>
        <v>0.5</v>
      </c>
      <c r="H584" s="30">
        <f>VLOOKUP(G584,LAI!$E$132:$F$282,2,FALSE)</f>
        <v>2.6069733117608935</v>
      </c>
      <c r="I584" s="32">
        <f t="shared" si="137"/>
        <v>0</v>
      </c>
      <c r="J584" s="40">
        <f t="shared" si="138"/>
        <v>1</v>
      </c>
      <c r="K584" s="41"/>
      <c r="L584" s="40"/>
      <c r="M584" s="23">
        <v>581</v>
      </c>
      <c r="N584" s="30">
        <f>IF(M584&lt;=Calculator!$F$9,'Growth rate'!J583,0)</f>
        <v>0</v>
      </c>
      <c r="O584" s="30">
        <f t="shared" si="133"/>
        <v>0</v>
      </c>
      <c r="P584" s="31">
        <f t="shared" si="134"/>
        <v>0</v>
      </c>
      <c r="Q584" s="31">
        <f t="shared" si="135"/>
        <v>0</v>
      </c>
      <c r="R584" s="31">
        <f t="shared" si="127"/>
        <v>0</v>
      </c>
      <c r="S584" s="24">
        <f t="shared" si="136"/>
        <v>0.5</v>
      </c>
      <c r="T584" s="30">
        <f>VLOOKUP(S584,LAI!$E$132:$F$282,2,FALSE)</f>
        <v>2.6069733117608935</v>
      </c>
      <c r="U584" s="32">
        <f t="shared" si="128"/>
        <v>0</v>
      </c>
      <c r="V584" s="35"/>
    </row>
    <row r="585" spans="1:22" x14ac:dyDescent="0.35">
      <c r="A585" s="23">
        <f t="shared" si="125"/>
        <v>582</v>
      </c>
      <c r="B585" s="30">
        <f>IF(A585&lt;=Calculator!$B$9,'Growth rate'!B584,0)</f>
        <v>0</v>
      </c>
      <c r="C585" s="30">
        <f t="shared" si="129"/>
        <v>0</v>
      </c>
      <c r="D585" s="31">
        <f t="shared" si="130"/>
        <v>0</v>
      </c>
      <c r="E585" s="31">
        <f t="shared" si="131"/>
        <v>0</v>
      </c>
      <c r="F585" s="31">
        <f t="shared" si="126"/>
        <v>0</v>
      </c>
      <c r="G585" s="24">
        <f t="shared" si="132"/>
        <v>0.5</v>
      </c>
      <c r="H585" s="30">
        <f>VLOOKUP(G585,LAI!$E$132:$F$282,2,FALSE)</f>
        <v>2.6069733117608935</v>
      </c>
      <c r="I585" s="32">
        <f t="shared" si="137"/>
        <v>0</v>
      </c>
      <c r="J585" s="40">
        <f t="shared" si="138"/>
        <v>1</v>
      </c>
      <c r="K585" s="41"/>
      <c r="L585" s="40"/>
      <c r="M585" s="23">
        <v>582</v>
      </c>
      <c r="N585" s="30">
        <f>IF(M585&lt;=Calculator!$F$9,'Growth rate'!J584,0)</f>
        <v>0</v>
      </c>
      <c r="O585" s="30">
        <f t="shared" si="133"/>
        <v>0</v>
      </c>
      <c r="P585" s="31">
        <f t="shared" si="134"/>
        <v>0</v>
      </c>
      <c r="Q585" s="31">
        <f t="shared" si="135"/>
        <v>0</v>
      </c>
      <c r="R585" s="31">
        <f t="shared" si="127"/>
        <v>0</v>
      </c>
      <c r="S585" s="24">
        <f t="shared" si="136"/>
        <v>0.5</v>
      </c>
      <c r="T585" s="30">
        <f>VLOOKUP(S585,LAI!$E$132:$F$282,2,FALSE)</f>
        <v>2.6069733117608935</v>
      </c>
      <c r="U585" s="32">
        <f t="shared" si="128"/>
        <v>0</v>
      </c>
      <c r="V585" s="35"/>
    </row>
    <row r="586" spans="1:22" x14ac:dyDescent="0.35">
      <c r="A586" s="23">
        <f t="shared" si="125"/>
        <v>583</v>
      </c>
      <c r="B586" s="30">
        <f>IF(A586&lt;=Calculator!$B$9,'Growth rate'!B585,0)</f>
        <v>0</v>
      </c>
      <c r="C586" s="30">
        <f t="shared" si="129"/>
        <v>0</v>
      </c>
      <c r="D586" s="31">
        <f t="shared" si="130"/>
        <v>0</v>
      </c>
      <c r="E586" s="31">
        <f t="shared" si="131"/>
        <v>0</v>
      </c>
      <c r="F586" s="31">
        <f t="shared" si="126"/>
        <v>0</v>
      </c>
      <c r="G586" s="24">
        <f t="shared" si="132"/>
        <v>0.5</v>
      </c>
      <c r="H586" s="30">
        <f>VLOOKUP(G586,LAI!$E$132:$F$282,2,FALSE)</f>
        <v>2.6069733117608935</v>
      </c>
      <c r="I586" s="32">
        <f t="shared" si="137"/>
        <v>0</v>
      </c>
      <c r="J586" s="40">
        <f t="shared" si="138"/>
        <v>1</v>
      </c>
      <c r="K586" s="41"/>
      <c r="L586" s="40"/>
      <c r="M586" s="23">
        <v>583</v>
      </c>
      <c r="N586" s="30">
        <f>IF(M586&lt;=Calculator!$F$9,'Growth rate'!J585,0)</f>
        <v>0</v>
      </c>
      <c r="O586" s="30">
        <f t="shared" si="133"/>
        <v>0</v>
      </c>
      <c r="P586" s="31">
        <f t="shared" si="134"/>
        <v>0</v>
      </c>
      <c r="Q586" s="31">
        <f t="shared" si="135"/>
        <v>0</v>
      </c>
      <c r="R586" s="31">
        <f t="shared" si="127"/>
        <v>0</v>
      </c>
      <c r="S586" s="24">
        <f t="shared" si="136"/>
        <v>0.5</v>
      </c>
      <c r="T586" s="30">
        <f>VLOOKUP(S586,LAI!$E$132:$F$282,2,FALSE)</f>
        <v>2.6069733117608935</v>
      </c>
      <c r="U586" s="32">
        <f t="shared" si="128"/>
        <v>0</v>
      </c>
      <c r="V586" s="35"/>
    </row>
    <row r="587" spans="1:22" x14ac:dyDescent="0.35">
      <c r="A587" s="23">
        <f t="shared" si="125"/>
        <v>584</v>
      </c>
      <c r="B587" s="30">
        <f>IF(A587&lt;=Calculator!$B$9,'Growth rate'!B586,0)</f>
        <v>0</v>
      </c>
      <c r="C587" s="30">
        <f t="shared" si="129"/>
        <v>0</v>
      </c>
      <c r="D587" s="31">
        <f t="shared" si="130"/>
        <v>0</v>
      </c>
      <c r="E587" s="31">
        <f t="shared" si="131"/>
        <v>0</v>
      </c>
      <c r="F587" s="31">
        <f t="shared" si="126"/>
        <v>0</v>
      </c>
      <c r="G587" s="24">
        <f t="shared" si="132"/>
        <v>0.5</v>
      </c>
      <c r="H587" s="30">
        <f>VLOOKUP(G587,LAI!$E$132:$F$282,2,FALSE)</f>
        <v>2.6069733117608935</v>
      </c>
      <c r="I587" s="32">
        <f t="shared" si="137"/>
        <v>0</v>
      </c>
      <c r="J587" s="40">
        <f t="shared" si="138"/>
        <v>1</v>
      </c>
      <c r="K587" s="41"/>
      <c r="L587" s="40"/>
      <c r="M587" s="23">
        <v>584</v>
      </c>
      <c r="N587" s="30">
        <f>IF(M587&lt;=Calculator!$F$9,'Growth rate'!J586,0)</f>
        <v>0</v>
      </c>
      <c r="O587" s="30">
        <f t="shared" si="133"/>
        <v>0</v>
      </c>
      <c r="P587" s="31">
        <f t="shared" si="134"/>
        <v>0</v>
      </c>
      <c r="Q587" s="31">
        <f t="shared" si="135"/>
        <v>0</v>
      </c>
      <c r="R587" s="31">
        <f t="shared" si="127"/>
        <v>0</v>
      </c>
      <c r="S587" s="24">
        <f t="shared" si="136"/>
        <v>0.5</v>
      </c>
      <c r="T587" s="30">
        <f>VLOOKUP(S587,LAI!$E$132:$F$282,2,FALSE)</f>
        <v>2.6069733117608935</v>
      </c>
      <c r="U587" s="32">
        <f t="shared" si="128"/>
        <v>0</v>
      </c>
      <c r="V587" s="35"/>
    </row>
    <row r="588" spans="1:22" x14ac:dyDescent="0.35">
      <c r="A588" s="23">
        <f t="shared" si="125"/>
        <v>585</v>
      </c>
      <c r="B588" s="30">
        <f>IF(A588&lt;=Calculator!$B$9,'Growth rate'!B587,0)</f>
        <v>0</v>
      </c>
      <c r="C588" s="30">
        <f t="shared" si="129"/>
        <v>0</v>
      </c>
      <c r="D588" s="31">
        <f t="shared" si="130"/>
        <v>0</v>
      </c>
      <c r="E588" s="31">
        <f t="shared" si="131"/>
        <v>0</v>
      </c>
      <c r="F588" s="31">
        <f t="shared" si="126"/>
        <v>0</v>
      </c>
      <c r="G588" s="24">
        <f t="shared" si="132"/>
        <v>0.5</v>
      </c>
      <c r="H588" s="30">
        <f>VLOOKUP(G588,LAI!$E$132:$F$282,2,FALSE)</f>
        <v>2.6069733117608935</v>
      </c>
      <c r="I588" s="32">
        <f t="shared" si="137"/>
        <v>0</v>
      </c>
      <c r="J588" s="40">
        <f t="shared" si="138"/>
        <v>1</v>
      </c>
      <c r="K588" s="41"/>
      <c r="L588" s="40"/>
      <c r="M588" s="23">
        <v>585</v>
      </c>
      <c r="N588" s="30">
        <f>IF(M588&lt;=Calculator!$F$9,'Growth rate'!J587,0)</f>
        <v>0</v>
      </c>
      <c r="O588" s="30">
        <f t="shared" si="133"/>
        <v>0</v>
      </c>
      <c r="P588" s="31">
        <f t="shared" si="134"/>
        <v>0</v>
      </c>
      <c r="Q588" s="31">
        <f t="shared" si="135"/>
        <v>0</v>
      </c>
      <c r="R588" s="31">
        <f t="shared" si="127"/>
        <v>0</v>
      </c>
      <c r="S588" s="24">
        <f t="shared" si="136"/>
        <v>0.5</v>
      </c>
      <c r="T588" s="30">
        <f>VLOOKUP(S588,LAI!$E$132:$F$282,2,FALSE)</f>
        <v>2.6069733117608935</v>
      </c>
      <c r="U588" s="32">
        <f t="shared" si="128"/>
        <v>0</v>
      </c>
      <c r="V588" s="35"/>
    </row>
    <row r="589" spans="1:22" x14ac:dyDescent="0.35">
      <c r="A589" s="23">
        <f t="shared" si="125"/>
        <v>586</v>
      </c>
      <c r="B589" s="30">
        <f>IF(A589&lt;=Calculator!$B$9,'Growth rate'!B588,0)</f>
        <v>0</v>
      </c>
      <c r="C589" s="30">
        <f t="shared" si="129"/>
        <v>0</v>
      </c>
      <c r="D589" s="31">
        <f t="shared" si="130"/>
        <v>0</v>
      </c>
      <c r="E589" s="31">
        <f t="shared" si="131"/>
        <v>0</v>
      </c>
      <c r="F589" s="31">
        <f t="shared" si="126"/>
        <v>0</v>
      </c>
      <c r="G589" s="24">
        <f t="shared" si="132"/>
        <v>0.5</v>
      </c>
      <c r="H589" s="30">
        <f>VLOOKUP(G589,LAI!$E$132:$F$282,2,FALSE)</f>
        <v>2.6069733117608935</v>
      </c>
      <c r="I589" s="32">
        <f t="shared" si="137"/>
        <v>0</v>
      </c>
      <c r="J589" s="40">
        <f t="shared" si="138"/>
        <v>1</v>
      </c>
      <c r="K589" s="41"/>
      <c r="L589" s="40"/>
      <c r="M589" s="23">
        <v>586</v>
      </c>
      <c r="N589" s="30">
        <f>IF(M589&lt;=Calculator!$F$9,'Growth rate'!J588,0)</f>
        <v>0</v>
      </c>
      <c r="O589" s="30">
        <f t="shared" si="133"/>
        <v>0</v>
      </c>
      <c r="P589" s="31">
        <f t="shared" si="134"/>
        <v>0</v>
      </c>
      <c r="Q589" s="31">
        <f t="shared" si="135"/>
        <v>0</v>
      </c>
      <c r="R589" s="31">
        <f t="shared" si="127"/>
        <v>0</v>
      </c>
      <c r="S589" s="24">
        <f t="shared" si="136"/>
        <v>0.5</v>
      </c>
      <c r="T589" s="30">
        <f>VLOOKUP(S589,LAI!$E$132:$F$282,2,FALSE)</f>
        <v>2.6069733117608935</v>
      </c>
      <c r="U589" s="32">
        <f t="shared" si="128"/>
        <v>0</v>
      </c>
      <c r="V589" s="35"/>
    </row>
    <row r="590" spans="1:22" x14ac:dyDescent="0.35">
      <c r="A590" s="23">
        <f t="shared" si="125"/>
        <v>587</v>
      </c>
      <c r="B590" s="30">
        <f>IF(A590&lt;=Calculator!$B$9,'Growth rate'!B589,0)</f>
        <v>0</v>
      </c>
      <c r="C590" s="30">
        <f t="shared" si="129"/>
        <v>0</v>
      </c>
      <c r="D590" s="31">
        <f t="shared" si="130"/>
        <v>0</v>
      </c>
      <c r="E590" s="31">
        <f t="shared" si="131"/>
        <v>0</v>
      </c>
      <c r="F590" s="31">
        <f t="shared" si="126"/>
        <v>0</v>
      </c>
      <c r="G590" s="24">
        <f t="shared" si="132"/>
        <v>0.5</v>
      </c>
      <c r="H590" s="30">
        <f>VLOOKUP(G590,LAI!$E$132:$F$282,2,FALSE)</f>
        <v>2.6069733117608935</v>
      </c>
      <c r="I590" s="32">
        <f t="shared" si="137"/>
        <v>0</v>
      </c>
      <c r="J590" s="40">
        <f t="shared" si="138"/>
        <v>1</v>
      </c>
      <c r="K590" s="41"/>
      <c r="L590" s="40"/>
      <c r="M590" s="23">
        <v>587</v>
      </c>
      <c r="N590" s="30">
        <f>IF(M590&lt;=Calculator!$F$9,'Growth rate'!J589,0)</f>
        <v>0</v>
      </c>
      <c r="O590" s="30">
        <f t="shared" si="133"/>
        <v>0</v>
      </c>
      <c r="P590" s="31">
        <f t="shared" si="134"/>
        <v>0</v>
      </c>
      <c r="Q590" s="31">
        <f t="shared" si="135"/>
        <v>0</v>
      </c>
      <c r="R590" s="31">
        <f t="shared" si="127"/>
        <v>0</v>
      </c>
      <c r="S590" s="24">
        <f t="shared" si="136"/>
        <v>0.5</v>
      </c>
      <c r="T590" s="30">
        <f>VLOOKUP(S590,LAI!$E$132:$F$282,2,FALSE)</f>
        <v>2.6069733117608935</v>
      </c>
      <c r="U590" s="32">
        <f t="shared" si="128"/>
        <v>0</v>
      </c>
      <c r="V590" s="35"/>
    </row>
    <row r="591" spans="1:22" x14ac:dyDescent="0.35">
      <c r="A591" s="23">
        <f t="shared" si="125"/>
        <v>588</v>
      </c>
      <c r="B591" s="30">
        <f>IF(A591&lt;=Calculator!$B$9,'Growth rate'!B590,0)</f>
        <v>0</v>
      </c>
      <c r="C591" s="30">
        <f t="shared" si="129"/>
        <v>0</v>
      </c>
      <c r="D591" s="31">
        <f t="shared" si="130"/>
        <v>0</v>
      </c>
      <c r="E591" s="31">
        <f t="shared" si="131"/>
        <v>0</v>
      </c>
      <c r="F591" s="31">
        <f t="shared" si="126"/>
        <v>0</v>
      </c>
      <c r="G591" s="24">
        <f t="shared" si="132"/>
        <v>0.5</v>
      </c>
      <c r="H591" s="30">
        <f>VLOOKUP(G591,LAI!$E$132:$F$282,2,FALSE)</f>
        <v>2.6069733117608935</v>
      </c>
      <c r="I591" s="32">
        <f t="shared" si="137"/>
        <v>0</v>
      </c>
      <c r="J591" s="40">
        <f t="shared" si="138"/>
        <v>1</v>
      </c>
      <c r="K591" s="41"/>
      <c r="L591" s="40"/>
      <c r="M591" s="23">
        <v>588</v>
      </c>
      <c r="N591" s="30">
        <f>IF(M591&lt;=Calculator!$F$9,'Growth rate'!J590,0)</f>
        <v>0</v>
      </c>
      <c r="O591" s="30">
        <f t="shared" si="133"/>
        <v>0</v>
      </c>
      <c r="P591" s="31">
        <f t="shared" si="134"/>
        <v>0</v>
      </c>
      <c r="Q591" s="31">
        <f t="shared" si="135"/>
        <v>0</v>
      </c>
      <c r="R591" s="31">
        <f t="shared" si="127"/>
        <v>0</v>
      </c>
      <c r="S591" s="24">
        <f t="shared" si="136"/>
        <v>0.5</v>
      </c>
      <c r="T591" s="30">
        <f>VLOOKUP(S591,LAI!$E$132:$F$282,2,FALSE)</f>
        <v>2.6069733117608935</v>
      </c>
      <c r="U591" s="32">
        <f t="shared" si="128"/>
        <v>0</v>
      </c>
      <c r="V591" s="35"/>
    </row>
    <row r="592" spans="1:22" x14ac:dyDescent="0.35">
      <c r="A592" s="23">
        <f t="shared" si="125"/>
        <v>589</v>
      </c>
      <c r="B592" s="30">
        <f>IF(A592&lt;=Calculator!$B$9,'Growth rate'!B591,0)</f>
        <v>0</v>
      </c>
      <c r="C592" s="30">
        <f t="shared" si="129"/>
        <v>0</v>
      </c>
      <c r="D592" s="31">
        <f t="shared" si="130"/>
        <v>0</v>
      </c>
      <c r="E592" s="31">
        <f t="shared" si="131"/>
        <v>0</v>
      </c>
      <c r="F592" s="31">
        <f t="shared" si="126"/>
        <v>0</v>
      </c>
      <c r="G592" s="24">
        <f t="shared" si="132"/>
        <v>0.5</v>
      </c>
      <c r="H592" s="30">
        <f>VLOOKUP(G592,LAI!$E$132:$F$282,2,FALSE)</f>
        <v>2.6069733117608935</v>
      </c>
      <c r="I592" s="32">
        <f t="shared" si="137"/>
        <v>0</v>
      </c>
      <c r="J592" s="40">
        <f t="shared" si="138"/>
        <v>1</v>
      </c>
      <c r="K592" s="41"/>
      <c r="L592" s="40"/>
      <c r="M592" s="23">
        <v>589</v>
      </c>
      <c r="N592" s="30">
        <f>IF(M592&lt;=Calculator!$F$9,'Growth rate'!J591,0)</f>
        <v>0</v>
      </c>
      <c r="O592" s="30">
        <f t="shared" si="133"/>
        <v>0</v>
      </c>
      <c r="P592" s="31">
        <f t="shared" si="134"/>
        <v>0</v>
      </c>
      <c r="Q592" s="31">
        <f t="shared" si="135"/>
        <v>0</v>
      </c>
      <c r="R592" s="31">
        <f t="shared" si="127"/>
        <v>0</v>
      </c>
      <c r="S592" s="24">
        <f t="shared" si="136"/>
        <v>0.5</v>
      </c>
      <c r="T592" s="30">
        <f>VLOOKUP(S592,LAI!$E$132:$F$282,2,FALSE)</f>
        <v>2.6069733117608935</v>
      </c>
      <c r="U592" s="32">
        <f t="shared" si="128"/>
        <v>0</v>
      </c>
      <c r="V592" s="35"/>
    </row>
    <row r="593" spans="1:22" x14ac:dyDescent="0.35">
      <c r="A593" s="23">
        <f t="shared" si="125"/>
        <v>590</v>
      </c>
      <c r="B593" s="30">
        <f>IF(A593&lt;=Calculator!$B$9,'Growth rate'!B592,0)</f>
        <v>0</v>
      </c>
      <c r="C593" s="30">
        <f t="shared" si="129"/>
        <v>0</v>
      </c>
      <c r="D593" s="31">
        <f t="shared" si="130"/>
        <v>0</v>
      </c>
      <c r="E593" s="31">
        <f t="shared" si="131"/>
        <v>0</v>
      </c>
      <c r="F593" s="31">
        <f t="shared" si="126"/>
        <v>0</v>
      </c>
      <c r="G593" s="24">
        <f t="shared" si="132"/>
        <v>0.5</v>
      </c>
      <c r="H593" s="30">
        <f>VLOOKUP(G593,LAI!$E$132:$F$282,2,FALSE)</f>
        <v>2.6069733117608935</v>
      </c>
      <c r="I593" s="32">
        <f t="shared" si="137"/>
        <v>0</v>
      </c>
      <c r="J593" s="40">
        <f t="shared" si="138"/>
        <v>1</v>
      </c>
      <c r="K593" s="41"/>
      <c r="L593" s="40"/>
      <c r="M593" s="23">
        <v>590</v>
      </c>
      <c r="N593" s="30">
        <f>IF(M593&lt;=Calculator!$F$9,'Growth rate'!J592,0)</f>
        <v>0</v>
      </c>
      <c r="O593" s="30">
        <f t="shared" si="133"/>
        <v>0</v>
      </c>
      <c r="P593" s="31">
        <f t="shared" si="134"/>
        <v>0</v>
      </c>
      <c r="Q593" s="31">
        <f t="shared" si="135"/>
        <v>0</v>
      </c>
      <c r="R593" s="31">
        <f t="shared" si="127"/>
        <v>0</v>
      </c>
      <c r="S593" s="24">
        <f t="shared" si="136"/>
        <v>0.5</v>
      </c>
      <c r="T593" s="30">
        <f>VLOOKUP(S593,LAI!$E$132:$F$282,2,FALSE)</f>
        <v>2.6069733117608935</v>
      </c>
      <c r="U593" s="32">
        <f t="shared" si="128"/>
        <v>0</v>
      </c>
      <c r="V593" s="35"/>
    </row>
    <row r="594" spans="1:22" x14ac:dyDescent="0.35">
      <c r="A594" s="23">
        <f t="shared" si="125"/>
        <v>591</v>
      </c>
      <c r="B594" s="30">
        <f>IF(A594&lt;=Calculator!$B$9,'Growth rate'!B593,0)</f>
        <v>0</v>
      </c>
      <c r="C594" s="30">
        <f t="shared" si="129"/>
        <v>0</v>
      </c>
      <c r="D594" s="31">
        <f t="shared" si="130"/>
        <v>0</v>
      </c>
      <c r="E594" s="31">
        <f t="shared" si="131"/>
        <v>0</v>
      </c>
      <c r="F594" s="31">
        <f t="shared" si="126"/>
        <v>0</v>
      </c>
      <c r="G594" s="24">
        <f t="shared" si="132"/>
        <v>0.5</v>
      </c>
      <c r="H594" s="30">
        <f>VLOOKUP(G594,LAI!$E$132:$F$282,2,FALSE)</f>
        <v>2.6069733117608935</v>
      </c>
      <c r="I594" s="32">
        <f t="shared" si="137"/>
        <v>0</v>
      </c>
      <c r="J594" s="40">
        <f t="shared" si="138"/>
        <v>1</v>
      </c>
      <c r="K594" s="41"/>
      <c r="L594" s="40"/>
      <c r="M594" s="23">
        <v>591</v>
      </c>
      <c r="N594" s="30">
        <f>IF(M594&lt;=Calculator!$F$9,'Growth rate'!J593,0)</f>
        <v>0</v>
      </c>
      <c r="O594" s="30">
        <f t="shared" si="133"/>
        <v>0</v>
      </c>
      <c r="P594" s="31">
        <f t="shared" si="134"/>
        <v>0</v>
      </c>
      <c r="Q594" s="31">
        <f t="shared" si="135"/>
        <v>0</v>
      </c>
      <c r="R594" s="31">
        <f t="shared" si="127"/>
        <v>0</v>
      </c>
      <c r="S594" s="24">
        <f t="shared" si="136"/>
        <v>0.5</v>
      </c>
      <c r="T594" s="30">
        <f>VLOOKUP(S594,LAI!$E$132:$F$282,2,FALSE)</f>
        <v>2.6069733117608935</v>
      </c>
      <c r="U594" s="32">
        <f t="shared" si="128"/>
        <v>0</v>
      </c>
      <c r="V594" s="35"/>
    </row>
    <row r="595" spans="1:22" x14ac:dyDescent="0.35">
      <c r="A595" s="23">
        <f t="shared" si="125"/>
        <v>592</v>
      </c>
      <c r="B595" s="30">
        <f>IF(A595&lt;=Calculator!$B$9,'Growth rate'!B594,0)</f>
        <v>0</v>
      </c>
      <c r="C595" s="30">
        <f t="shared" si="129"/>
        <v>0</v>
      </c>
      <c r="D595" s="31">
        <f t="shared" si="130"/>
        <v>0</v>
      </c>
      <c r="E595" s="31">
        <f t="shared" si="131"/>
        <v>0</v>
      </c>
      <c r="F595" s="31">
        <f t="shared" si="126"/>
        <v>0</v>
      </c>
      <c r="G595" s="24">
        <f t="shared" si="132"/>
        <v>0.5</v>
      </c>
      <c r="H595" s="30">
        <f>VLOOKUP(G595,LAI!$E$132:$F$282,2,FALSE)</f>
        <v>2.6069733117608935</v>
      </c>
      <c r="I595" s="32">
        <f t="shared" si="137"/>
        <v>0</v>
      </c>
      <c r="J595" s="40">
        <f t="shared" si="138"/>
        <v>1</v>
      </c>
      <c r="K595" s="41"/>
      <c r="L595" s="40"/>
      <c r="M595" s="23">
        <v>592</v>
      </c>
      <c r="N595" s="30">
        <f>IF(M595&lt;=Calculator!$F$9,'Growth rate'!J594,0)</f>
        <v>0</v>
      </c>
      <c r="O595" s="30">
        <f t="shared" si="133"/>
        <v>0</v>
      </c>
      <c r="P595" s="31">
        <f t="shared" si="134"/>
        <v>0</v>
      </c>
      <c r="Q595" s="31">
        <f t="shared" si="135"/>
        <v>0</v>
      </c>
      <c r="R595" s="31">
        <f t="shared" si="127"/>
        <v>0</v>
      </c>
      <c r="S595" s="24">
        <f t="shared" si="136"/>
        <v>0.5</v>
      </c>
      <c r="T595" s="30">
        <f>VLOOKUP(S595,LAI!$E$132:$F$282,2,FALSE)</f>
        <v>2.6069733117608935</v>
      </c>
      <c r="U595" s="32">
        <f t="shared" si="128"/>
        <v>0</v>
      </c>
      <c r="V595" s="35"/>
    </row>
    <row r="596" spans="1:22" x14ac:dyDescent="0.35">
      <c r="A596" s="23">
        <f t="shared" si="125"/>
        <v>593</v>
      </c>
      <c r="B596" s="30">
        <f>IF(A596&lt;=Calculator!$B$9,'Growth rate'!B595,0)</f>
        <v>0</v>
      </c>
      <c r="C596" s="30">
        <f t="shared" si="129"/>
        <v>0</v>
      </c>
      <c r="D596" s="31">
        <f t="shared" si="130"/>
        <v>0</v>
      </c>
      <c r="E596" s="31">
        <f t="shared" si="131"/>
        <v>0</v>
      </c>
      <c r="F596" s="31">
        <f t="shared" si="126"/>
        <v>0</v>
      </c>
      <c r="G596" s="24">
        <f t="shared" si="132"/>
        <v>0.5</v>
      </c>
      <c r="H596" s="30">
        <f>VLOOKUP(G596,LAI!$E$132:$F$282,2,FALSE)</f>
        <v>2.6069733117608935</v>
      </c>
      <c r="I596" s="32">
        <f t="shared" si="137"/>
        <v>0</v>
      </c>
      <c r="J596" s="40">
        <f t="shared" si="138"/>
        <v>1</v>
      </c>
      <c r="K596" s="41"/>
      <c r="L596" s="40"/>
      <c r="M596" s="23">
        <v>593</v>
      </c>
      <c r="N596" s="30">
        <f>IF(M596&lt;=Calculator!$F$9,'Growth rate'!J595,0)</f>
        <v>0</v>
      </c>
      <c r="O596" s="30">
        <f t="shared" si="133"/>
        <v>0</v>
      </c>
      <c r="P596" s="31">
        <f t="shared" si="134"/>
        <v>0</v>
      </c>
      <c r="Q596" s="31">
        <f t="shared" si="135"/>
        <v>0</v>
      </c>
      <c r="R596" s="31">
        <f t="shared" si="127"/>
        <v>0</v>
      </c>
      <c r="S596" s="24">
        <f t="shared" si="136"/>
        <v>0.5</v>
      </c>
      <c r="T596" s="30">
        <f>VLOOKUP(S596,LAI!$E$132:$F$282,2,FALSE)</f>
        <v>2.6069733117608935</v>
      </c>
      <c r="U596" s="32">
        <f t="shared" si="128"/>
        <v>0</v>
      </c>
      <c r="V596" s="35"/>
    </row>
    <row r="597" spans="1:22" x14ac:dyDescent="0.35">
      <c r="A597" s="23">
        <f t="shared" si="125"/>
        <v>594</v>
      </c>
      <c r="B597" s="30">
        <f>IF(A597&lt;=Calculator!$B$9,'Growth rate'!B596,0)</f>
        <v>0</v>
      </c>
      <c r="C597" s="30">
        <f t="shared" si="129"/>
        <v>0</v>
      </c>
      <c r="D597" s="31">
        <f t="shared" si="130"/>
        <v>0</v>
      </c>
      <c r="E597" s="31">
        <f t="shared" si="131"/>
        <v>0</v>
      </c>
      <c r="F597" s="31">
        <f t="shared" si="126"/>
        <v>0</v>
      </c>
      <c r="G597" s="24">
        <f t="shared" si="132"/>
        <v>0.5</v>
      </c>
      <c r="H597" s="30">
        <f>VLOOKUP(G597,LAI!$E$132:$F$282,2,FALSE)</f>
        <v>2.6069733117608935</v>
      </c>
      <c r="I597" s="32">
        <f t="shared" si="137"/>
        <v>0</v>
      </c>
      <c r="J597" s="40">
        <f t="shared" si="138"/>
        <v>1</v>
      </c>
      <c r="K597" s="41"/>
      <c r="L597" s="40"/>
      <c r="M597" s="23">
        <v>594</v>
      </c>
      <c r="N597" s="30">
        <f>IF(M597&lt;=Calculator!$F$9,'Growth rate'!J596,0)</f>
        <v>0</v>
      </c>
      <c r="O597" s="30">
        <f t="shared" si="133"/>
        <v>0</v>
      </c>
      <c r="P597" s="31">
        <f t="shared" si="134"/>
        <v>0</v>
      </c>
      <c r="Q597" s="31">
        <f t="shared" si="135"/>
        <v>0</v>
      </c>
      <c r="R597" s="31">
        <f t="shared" si="127"/>
        <v>0</v>
      </c>
      <c r="S597" s="24">
        <f t="shared" si="136"/>
        <v>0.5</v>
      </c>
      <c r="T597" s="30">
        <f>VLOOKUP(S597,LAI!$E$132:$F$282,2,FALSE)</f>
        <v>2.6069733117608935</v>
      </c>
      <c r="U597" s="32">
        <f t="shared" si="128"/>
        <v>0</v>
      </c>
      <c r="V597" s="35"/>
    </row>
    <row r="598" spans="1:22" x14ac:dyDescent="0.35">
      <c r="A598" s="23">
        <f t="shared" si="125"/>
        <v>595</v>
      </c>
      <c r="B598" s="30">
        <f>IF(A598&lt;=Calculator!$B$9,'Growth rate'!B597,0)</f>
        <v>0</v>
      </c>
      <c r="C598" s="30">
        <f t="shared" si="129"/>
        <v>0</v>
      </c>
      <c r="D598" s="31">
        <f t="shared" si="130"/>
        <v>0</v>
      </c>
      <c r="E598" s="31">
        <f t="shared" si="131"/>
        <v>0</v>
      </c>
      <c r="F598" s="31">
        <f t="shared" si="126"/>
        <v>0</v>
      </c>
      <c r="G598" s="24">
        <f t="shared" si="132"/>
        <v>0.5</v>
      </c>
      <c r="H598" s="30">
        <f>VLOOKUP(G598,LAI!$E$132:$F$282,2,FALSE)</f>
        <v>2.6069733117608935</v>
      </c>
      <c r="I598" s="32">
        <f t="shared" si="137"/>
        <v>0</v>
      </c>
      <c r="J598" s="40">
        <f t="shared" si="138"/>
        <v>1</v>
      </c>
      <c r="K598" s="41"/>
      <c r="L598" s="40"/>
      <c r="M598" s="23">
        <v>595</v>
      </c>
      <c r="N598" s="30">
        <f>IF(M598&lt;=Calculator!$F$9,'Growth rate'!J597,0)</f>
        <v>0</v>
      </c>
      <c r="O598" s="30">
        <f t="shared" si="133"/>
        <v>0</v>
      </c>
      <c r="P598" s="31">
        <f t="shared" si="134"/>
        <v>0</v>
      </c>
      <c r="Q598" s="31">
        <f t="shared" si="135"/>
        <v>0</v>
      </c>
      <c r="R598" s="31">
        <f t="shared" si="127"/>
        <v>0</v>
      </c>
      <c r="S598" s="24">
        <f t="shared" si="136"/>
        <v>0.5</v>
      </c>
      <c r="T598" s="30">
        <f>VLOOKUP(S598,LAI!$E$132:$F$282,2,FALSE)</f>
        <v>2.6069733117608935</v>
      </c>
      <c r="U598" s="32">
        <f t="shared" si="128"/>
        <v>0</v>
      </c>
      <c r="V598" s="35"/>
    </row>
    <row r="599" spans="1:22" x14ac:dyDescent="0.35">
      <c r="A599" s="23">
        <f t="shared" si="125"/>
        <v>596</v>
      </c>
      <c r="B599" s="30">
        <f>IF(A599&lt;=Calculator!$B$9,'Growth rate'!B598,0)</f>
        <v>0</v>
      </c>
      <c r="C599" s="30">
        <f t="shared" si="129"/>
        <v>0</v>
      </c>
      <c r="D599" s="31">
        <f t="shared" si="130"/>
        <v>0</v>
      </c>
      <c r="E599" s="31">
        <f t="shared" si="131"/>
        <v>0</v>
      </c>
      <c r="F599" s="31">
        <f t="shared" si="126"/>
        <v>0</v>
      </c>
      <c r="G599" s="24">
        <f t="shared" si="132"/>
        <v>0.5</v>
      </c>
      <c r="H599" s="30">
        <f>VLOOKUP(G599,LAI!$E$132:$F$282,2,FALSE)</f>
        <v>2.6069733117608935</v>
      </c>
      <c r="I599" s="32">
        <f t="shared" si="137"/>
        <v>0</v>
      </c>
      <c r="J599" s="40">
        <f t="shared" si="138"/>
        <v>1</v>
      </c>
      <c r="K599" s="41"/>
      <c r="L599" s="40"/>
      <c r="M599" s="23">
        <v>596</v>
      </c>
      <c r="N599" s="30">
        <f>IF(M599&lt;=Calculator!$F$9,'Growth rate'!J598,0)</f>
        <v>0</v>
      </c>
      <c r="O599" s="30">
        <f t="shared" si="133"/>
        <v>0</v>
      </c>
      <c r="P599" s="31">
        <f t="shared" si="134"/>
        <v>0</v>
      </c>
      <c r="Q599" s="31">
        <f t="shared" si="135"/>
        <v>0</v>
      </c>
      <c r="R599" s="31">
        <f t="shared" si="127"/>
        <v>0</v>
      </c>
      <c r="S599" s="24">
        <f t="shared" si="136"/>
        <v>0.5</v>
      </c>
      <c r="T599" s="30">
        <f>VLOOKUP(S599,LAI!$E$132:$F$282,2,FALSE)</f>
        <v>2.6069733117608935</v>
      </c>
      <c r="U599" s="32">
        <f t="shared" si="128"/>
        <v>0</v>
      </c>
      <c r="V599" s="35"/>
    </row>
    <row r="600" spans="1:22" x14ac:dyDescent="0.35">
      <c r="A600" s="23">
        <f t="shared" si="125"/>
        <v>597</v>
      </c>
      <c r="B600" s="30">
        <f>IF(A600&lt;=Calculator!$B$9,'Growth rate'!B599,0)</f>
        <v>0</v>
      </c>
      <c r="C600" s="30">
        <f t="shared" si="129"/>
        <v>0</v>
      </c>
      <c r="D600" s="31">
        <f t="shared" si="130"/>
        <v>0</v>
      </c>
      <c r="E600" s="31">
        <f t="shared" si="131"/>
        <v>0</v>
      </c>
      <c r="F600" s="31">
        <f t="shared" si="126"/>
        <v>0</v>
      </c>
      <c r="G600" s="24">
        <f t="shared" si="132"/>
        <v>0.5</v>
      </c>
      <c r="H600" s="30">
        <f>VLOOKUP(G600,LAI!$E$132:$F$282,2,FALSE)</f>
        <v>2.6069733117608935</v>
      </c>
      <c r="I600" s="32">
        <f t="shared" si="137"/>
        <v>0</v>
      </c>
      <c r="J600" s="40">
        <f t="shared" si="138"/>
        <v>1</v>
      </c>
      <c r="K600" s="41"/>
      <c r="L600" s="40"/>
      <c r="M600" s="23">
        <v>597</v>
      </c>
      <c r="N600" s="30">
        <f>IF(M600&lt;=Calculator!$F$9,'Growth rate'!J599,0)</f>
        <v>0</v>
      </c>
      <c r="O600" s="30">
        <f t="shared" si="133"/>
        <v>0</v>
      </c>
      <c r="P600" s="31">
        <f t="shared" si="134"/>
        <v>0</v>
      </c>
      <c r="Q600" s="31">
        <f t="shared" si="135"/>
        <v>0</v>
      </c>
      <c r="R600" s="31">
        <f t="shared" si="127"/>
        <v>0</v>
      </c>
      <c r="S600" s="24">
        <f t="shared" si="136"/>
        <v>0.5</v>
      </c>
      <c r="T600" s="30">
        <f>VLOOKUP(S600,LAI!$E$132:$F$282,2,FALSE)</f>
        <v>2.6069733117608935</v>
      </c>
      <c r="U600" s="32">
        <f t="shared" si="128"/>
        <v>0</v>
      </c>
      <c r="V600" s="35"/>
    </row>
    <row r="601" spans="1:22" x14ac:dyDescent="0.35">
      <c r="A601" s="23">
        <f t="shared" si="125"/>
        <v>598</v>
      </c>
      <c r="B601" s="30">
        <f>IF(A601&lt;=Calculator!$B$9,'Growth rate'!B600,0)</f>
        <v>0</v>
      </c>
      <c r="C601" s="30">
        <f t="shared" si="129"/>
        <v>0</v>
      </c>
      <c r="D601" s="31">
        <f t="shared" si="130"/>
        <v>0</v>
      </c>
      <c r="E601" s="31">
        <f t="shared" si="131"/>
        <v>0</v>
      </c>
      <c r="F601" s="31">
        <f t="shared" si="126"/>
        <v>0</v>
      </c>
      <c r="G601" s="24">
        <f t="shared" si="132"/>
        <v>0.5</v>
      </c>
      <c r="H601" s="30">
        <f>VLOOKUP(G601,LAI!$E$132:$F$282,2,FALSE)</f>
        <v>2.6069733117608935</v>
      </c>
      <c r="I601" s="32">
        <f t="shared" si="137"/>
        <v>0</v>
      </c>
      <c r="J601" s="40">
        <f t="shared" si="138"/>
        <v>1</v>
      </c>
      <c r="K601" s="41"/>
      <c r="L601" s="40"/>
      <c r="M601" s="23">
        <v>598</v>
      </c>
      <c r="N601" s="30">
        <f>IF(M601&lt;=Calculator!$F$9,'Growth rate'!J600,0)</f>
        <v>0</v>
      </c>
      <c r="O601" s="30">
        <f t="shared" si="133"/>
        <v>0</v>
      </c>
      <c r="P601" s="31">
        <f t="shared" si="134"/>
        <v>0</v>
      </c>
      <c r="Q601" s="31">
        <f t="shared" si="135"/>
        <v>0</v>
      </c>
      <c r="R601" s="31">
        <f t="shared" si="127"/>
        <v>0</v>
      </c>
      <c r="S601" s="24">
        <f t="shared" si="136"/>
        <v>0.5</v>
      </c>
      <c r="T601" s="30">
        <f>VLOOKUP(S601,LAI!$E$132:$F$282,2,FALSE)</f>
        <v>2.6069733117608935</v>
      </c>
      <c r="U601" s="32">
        <f t="shared" si="128"/>
        <v>0</v>
      </c>
      <c r="V601" s="35"/>
    </row>
    <row r="602" spans="1:22" x14ac:dyDescent="0.35">
      <c r="A602" s="23">
        <f t="shared" si="125"/>
        <v>599</v>
      </c>
      <c r="B602" s="30">
        <f>IF(A602&lt;=Calculator!$B$9,'Growth rate'!B601,0)</f>
        <v>0</v>
      </c>
      <c r="C602" s="30">
        <f t="shared" si="129"/>
        <v>0</v>
      </c>
      <c r="D602" s="31">
        <f t="shared" si="130"/>
        <v>0</v>
      </c>
      <c r="E602" s="31">
        <f t="shared" si="131"/>
        <v>0</v>
      </c>
      <c r="F602" s="31">
        <f t="shared" si="126"/>
        <v>0</v>
      </c>
      <c r="G602" s="24">
        <f t="shared" si="132"/>
        <v>0.5</v>
      </c>
      <c r="H602" s="30">
        <f>VLOOKUP(G602,LAI!$E$132:$F$282,2,FALSE)</f>
        <v>2.6069733117608935</v>
      </c>
      <c r="I602" s="32">
        <f t="shared" si="137"/>
        <v>0</v>
      </c>
      <c r="J602" s="40">
        <f t="shared" si="138"/>
        <v>1</v>
      </c>
      <c r="K602" s="41"/>
      <c r="L602" s="40"/>
      <c r="M602" s="23">
        <v>599</v>
      </c>
      <c r="N602" s="30">
        <f>IF(M602&lt;=Calculator!$F$9,'Growth rate'!J601,0)</f>
        <v>0</v>
      </c>
      <c r="O602" s="30">
        <f t="shared" si="133"/>
        <v>0</v>
      </c>
      <c r="P602" s="31">
        <f t="shared" si="134"/>
        <v>0</v>
      </c>
      <c r="Q602" s="31">
        <f t="shared" si="135"/>
        <v>0</v>
      </c>
      <c r="R602" s="31">
        <f t="shared" si="127"/>
        <v>0</v>
      </c>
      <c r="S602" s="24">
        <f t="shared" si="136"/>
        <v>0.5</v>
      </c>
      <c r="T602" s="30">
        <f>VLOOKUP(S602,LAI!$E$132:$F$282,2,FALSE)</f>
        <v>2.6069733117608935</v>
      </c>
      <c r="U602" s="32">
        <f t="shared" si="128"/>
        <v>0</v>
      </c>
      <c r="V602" s="35"/>
    </row>
    <row r="603" spans="1:22" x14ac:dyDescent="0.35">
      <c r="A603" s="23">
        <f t="shared" si="125"/>
        <v>600</v>
      </c>
      <c r="B603" s="30">
        <f>IF(A603&lt;=Calculator!$B$9,'Growth rate'!B602,0)</f>
        <v>0</v>
      </c>
      <c r="C603" s="30">
        <f t="shared" si="129"/>
        <v>0</v>
      </c>
      <c r="D603" s="31">
        <f t="shared" si="130"/>
        <v>0</v>
      </c>
      <c r="E603" s="31">
        <f t="shared" si="131"/>
        <v>0</v>
      </c>
      <c r="F603" s="31">
        <f t="shared" si="126"/>
        <v>0</v>
      </c>
      <c r="G603" s="24">
        <f t="shared" si="132"/>
        <v>0.5</v>
      </c>
      <c r="H603" s="30">
        <f>VLOOKUP(G603,LAI!$E$132:$F$282,2,FALSE)</f>
        <v>2.6069733117608935</v>
      </c>
      <c r="I603" s="32">
        <f t="shared" si="137"/>
        <v>0</v>
      </c>
      <c r="J603" s="40">
        <f t="shared" si="138"/>
        <v>1</v>
      </c>
      <c r="K603" s="41"/>
      <c r="L603" s="40"/>
      <c r="M603" s="23">
        <v>600</v>
      </c>
      <c r="N603" s="30">
        <f>IF(M603&lt;=Calculator!$F$9,'Growth rate'!J602,0)</f>
        <v>0</v>
      </c>
      <c r="O603" s="30">
        <f t="shared" si="133"/>
        <v>0</v>
      </c>
      <c r="P603" s="31">
        <f t="shared" si="134"/>
        <v>0</v>
      </c>
      <c r="Q603" s="31">
        <f t="shared" si="135"/>
        <v>0</v>
      </c>
      <c r="R603" s="31">
        <f t="shared" si="127"/>
        <v>0</v>
      </c>
      <c r="S603" s="24">
        <f t="shared" si="136"/>
        <v>0.5</v>
      </c>
      <c r="T603" s="30">
        <f>VLOOKUP(S603,LAI!$E$132:$F$282,2,FALSE)</f>
        <v>2.6069733117608935</v>
      </c>
      <c r="U603" s="32">
        <f t="shared" si="128"/>
        <v>0</v>
      </c>
      <c r="V603" s="35"/>
    </row>
  </sheetData>
  <sheetProtection algorithmName="SHA-512" hashValue="hqxeiD4OxFfAmlYjGsnMk1vDzHspdIkhVEyR4eEpcvhgDQRLaVfIpqyIpuqLNWYVDl9cM8xBYGDcKtMYnafrag==" saltValue="W9l9rdQWcpafYShboONnaQ==" spinCount="100000" sheet="1" objects="1" scenarios="1"/>
  <pageMargins left="0.7" right="0.7" top="0.78740157499999996" bottom="0.78740157499999996" header="0.3" footer="0.3"/>
  <pageSetup paperSize="9" orientation="portrait" verticalDpi="2" r:id="rId1"/>
  <cellWatches>
    <cellWatch r="N236"/>
    <cellWatch r="P236"/>
    <cellWatch r="Q236"/>
    <cellWatch r="V4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02"/>
  <sheetViews>
    <sheetView topLeftCell="B142" workbookViewId="0">
      <selection activeCell="B142" sqref="A1:XFD1048576"/>
    </sheetView>
  </sheetViews>
  <sheetFormatPr defaultColWidth="9.1796875" defaultRowHeight="14.5" x14ac:dyDescent="0.35"/>
  <cols>
    <col min="1" max="1" width="13.1796875" style="23" customWidth="1"/>
    <col min="2" max="8" width="9.1796875" style="23"/>
    <col min="9" max="9" width="13.1796875" style="23" customWidth="1"/>
    <col min="10" max="16384" width="9.1796875" style="23"/>
  </cols>
  <sheetData>
    <row r="1" spans="1:15" x14ac:dyDescent="0.35">
      <c r="B1" s="23" t="s">
        <v>60</v>
      </c>
      <c r="C1" s="23" t="s">
        <v>51</v>
      </c>
      <c r="D1" s="23" t="s">
        <v>50</v>
      </c>
      <c r="E1" s="23" t="s">
        <v>48</v>
      </c>
      <c r="F1" s="23" t="s">
        <v>52</v>
      </c>
      <c r="G1" s="23" t="s">
        <v>49</v>
      </c>
      <c r="I1" s="23" t="s">
        <v>57</v>
      </c>
      <c r="K1" s="23" t="s">
        <v>51</v>
      </c>
      <c r="L1" s="23" t="s">
        <v>50</v>
      </c>
      <c r="M1" s="23" t="s">
        <v>48</v>
      </c>
      <c r="N1" s="23" t="s">
        <v>52</v>
      </c>
      <c r="O1" s="23" t="s">
        <v>49</v>
      </c>
    </row>
    <row r="2" spans="1:15" x14ac:dyDescent="0.35">
      <c r="A2" s="23" t="s">
        <v>0</v>
      </c>
      <c r="B2" s="23" t="s">
        <v>53</v>
      </c>
      <c r="C2" s="23" t="s">
        <v>53</v>
      </c>
      <c r="D2" s="23" t="s">
        <v>53</v>
      </c>
      <c r="E2" s="23" t="s">
        <v>53</v>
      </c>
      <c r="F2" s="23" t="s">
        <v>53</v>
      </c>
      <c r="G2" s="23" t="s">
        <v>53</v>
      </c>
      <c r="I2" s="23" t="s">
        <v>0</v>
      </c>
      <c r="J2" s="23" t="s">
        <v>53</v>
      </c>
      <c r="K2" s="23" t="s">
        <v>53</v>
      </c>
      <c r="L2" s="23" t="s">
        <v>53</v>
      </c>
      <c r="M2" s="23" t="s">
        <v>53</v>
      </c>
      <c r="N2" s="23" t="s">
        <v>53</v>
      </c>
      <c r="O2" s="23" t="s">
        <v>53</v>
      </c>
    </row>
    <row r="3" spans="1:15" x14ac:dyDescent="0.35">
      <c r="A3" s="23">
        <v>1</v>
      </c>
      <c r="B3" s="30">
        <f>IF(A3&lt;=Calculator!$B$9,Calculator!$B$5,0)</f>
        <v>10</v>
      </c>
      <c r="C3" s="23">
        <f t="shared" ref="C3:C66" si="0">A3/D3</f>
        <v>0.01</v>
      </c>
      <c r="D3" s="23">
        <f>Calculator!B9</f>
        <v>100</v>
      </c>
      <c r="E3" s="23">
        <f t="shared" ref="E3:E66" si="1">((C3-0.75)/25)*100</f>
        <v>-2.96</v>
      </c>
      <c r="F3" s="23">
        <f t="shared" ref="F3:F66" si="2">IF(E3&lt;0,0,E3)</f>
        <v>0</v>
      </c>
      <c r="G3" s="23">
        <f>1-F3</f>
        <v>1</v>
      </c>
      <c r="I3" s="23">
        <v>1</v>
      </c>
      <c r="J3" s="30">
        <f>IF(I3&lt;=Calculator!$F$9,Calculator!$F$5,0)</f>
        <v>1</v>
      </c>
      <c r="K3" s="23">
        <f t="shared" ref="K3:K66" si="3">I3/L3</f>
        <v>0.01</v>
      </c>
      <c r="L3" s="23">
        <f>Calculator!F9</f>
        <v>100</v>
      </c>
      <c r="M3" s="23">
        <f t="shared" ref="M3:M66" si="4">((K3-0.75)/25)*100</f>
        <v>-2.96</v>
      </c>
      <c r="N3" s="23">
        <f t="shared" ref="N3:N66" si="5">IF(M3&lt;0,0,M3)</f>
        <v>0</v>
      </c>
      <c r="O3" s="23">
        <f>1-N3</f>
        <v>1</v>
      </c>
    </row>
    <row r="4" spans="1:15" x14ac:dyDescent="0.35">
      <c r="A4" s="23">
        <v>2</v>
      </c>
      <c r="B4" s="30">
        <f>IF(A4&lt;=Calculator!$B$9,B3+Calculator!$B$6*'Growth rate'!G4,0)</f>
        <v>10.199999999999999</v>
      </c>
      <c r="C4" s="23">
        <f t="shared" si="0"/>
        <v>0.02</v>
      </c>
      <c r="D4" s="23">
        <f>D3</f>
        <v>100</v>
      </c>
      <c r="E4" s="23">
        <f t="shared" si="1"/>
        <v>-2.92</v>
      </c>
      <c r="F4" s="23">
        <f t="shared" si="2"/>
        <v>0</v>
      </c>
      <c r="G4" s="23">
        <f t="shared" ref="G4:G67" si="6">1-F4</f>
        <v>1</v>
      </c>
      <c r="I4" s="23">
        <v>2</v>
      </c>
      <c r="J4" s="30">
        <f>IF(I4&lt;=Calculator!$F$9,J3+Calculator!$F$6*'Growth rate'!O4,0)</f>
        <v>1.2</v>
      </c>
      <c r="K4" s="23">
        <f t="shared" si="3"/>
        <v>0.02</v>
      </c>
      <c r="L4" s="23">
        <f>L3</f>
        <v>100</v>
      </c>
      <c r="M4" s="23">
        <f t="shared" si="4"/>
        <v>-2.92</v>
      </c>
      <c r="N4" s="23">
        <f t="shared" si="5"/>
        <v>0</v>
      </c>
      <c r="O4" s="23">
        <f t="shared" ref="O4:O67" si="7">1-N4</f>
        <v>1</v>
      </c>
    </row>
    <row r="5" spans="1:15" x14ac:dyDescent="0.35">
      <c r="A5" s="23">
        <v>3</v>
      </c>
      <c r="B5" s="30">
        <f>IF(A5&lt;=Calculator!$B$9,B4+Calculator!$B$6*'Growth rate'!G5,0)</f>
        <v>10.399999999999999</v>
      </c>
      <c r="C5" s="23">
        <f t="shared" si="0"/>
        <v>0.03</v>
      </c>
      <c r="D5" s="23">
        <f t="shared" ref="D5:D68" si="8">D4</f>
        <v>100</v>
      </c>
      <c r="E5" s="23">
        <f t="shared" si="1"/>
        <v>-2.88</v>
      </c>
      <c r="F5" s="23">
        <f t="shared" si="2"/>
        <v>0</v>
      </c>
      <c r="G5" s="23">
        <f t="shared" si="6"/>
        <v>1</v>
      </c>
      <c r="I5" s="23">
        <v>3</v>
      </c>
      <c r="J5" s="30">
        <f>IF(I5&lt;=Calculator!$F$9,J4+Calculator!$F$6*'Growth rate'!O5,0)</f>
        <v>1.4</v>
      </c>
      <c r="K5" s="23">
        <f t="shared" si="3"/>
        <v>0.03</v>
      </c>
      <c r="L5" s="23">
        <f t="shared" ref="L5:L68" si="9">L4</f>
        <v>100</v>
      </c>
      <c r="M5" s="23">
        <f t="shared" si="4"/>
        <v>-2.88</v>
      </c>
      <c r="N5" s="23">
        <f t="shared" si="5"/>
        <v>0</v>
      </c>
      <c r="O5" s="23">
        <f t="shared" si="7"/>
        <v>1</v>
      </c>
    </row>
    <row r="6" spans="1:15" x14ac:dyDescent="0.35">
      <c r="A6" s="23">
        <v>4</v>
      </c>
      <c r="B6" s="30">
        <f>IF(A6&lt;=Calculator!$B$9,B5+Calculator!$B$6*'Growth rate'!G6,0)</f>
        <v>10.599999999999998</v>
      </c>
      <c r="C6" s="23">
        <f t="shared" si="0"/>
        <v>0.04</v>
      </c>
      <c r="D6" s="23">
        <f t="shared" si="8"/>
        <v>100</v>
      </c>
      <c r="E6" s="23">
        <f t="shared" si="1"/>
        <v>-2.84</v>
      </c>
      <c r="F6" s="23">
        <f t="shared" si="2"/>
        <v>0</v>
      </c>
      <c r="G6" s="23">
        <f t="shared" si="6"/>
        <v>1</v>
      </c>
      <c r="I6" s="23">
        <v>4</v>
      </c>
      <c r="J6" s="30">
        <f>IF(I6&lt;=Calculator!$F$9,J5+Calculator!$F$6*'Growth rate'!O6,0)</f>
        <v>1.5999999999999999</v>
      </c>
      <c r="K6" s="23">
        <f t="shared" si="3"/>
        <v>0.04</v>
      </c>
      <c r="L6" s="23">
        <f t="shared" si="9"/>
        <v>100</v>
      </c>
      <c r="M6" s="23">
        <f t="shared" si="4"/>
        <v>-2.84</v>
      </c>
      <c r="N6" s="23">
        <f t="shared" si="5"/>
        <v>0</v>
      </c>
      <c r="O6" s="23">
        <f t="shared" si="7"/>
        <v>1</v>
      </c>
    </row>
    <row r="7" spans="1:15" x14ac:dyDescent="0.35">
      <c r="A7" s="23">
        <v>5</v>
      </c>
      <c r="B7" s="30">
        <f>IF(A7&lt;=Calculator!$B$9,B6+Calculator!$B$6*'Growth rate'!G7,0)</f>
        <v>10.799999999999997</v>
      </c>
      <c r="C7" s="23">
        <f t="shared" si="0"/>
        <v>0.05</v>
      </c>
      <c r="D7" s="23">
        <f t="shared" si="8"/>
        <v>100</v>
      </c>
      <c r="E7" s="23">
        <f t="shared" si="1"/>
        <v>-2.8</v>
      </c>
      <c r="F7" s="23">
        <f t="shared" si="2"/>
        <v>0</v>
      </c>
      <c r="G7" s="23">
        <f t="shared" si="6"/>
        <v>1</v>
      </c>
      <c r="I7" s="23">
        <v>5</v>
      </c>
      <c r="J7" s="30">
        <f>IF(I7&lt;=Calculator!$F$9,J6+Calculator!$F$6*'Growth rate'!O7,0)</f>
        <v>1.7999999999999998</v>
      </c>
      <c r="K7" s="23">
        <f t="shared" si="3"/>
        <v>0.05</v>
      </c>
      <c r="L7" s="23">
        <f t="shared" si="9"/>
        <v>100</v>
      </c>
      <c r="M7" s="23">
        <f t="shared" si="4"/>
        <v>-2.8</v>
      </c>
      <c r="N7" s="23">
        <f t="shared" si="5"/>
        <v>0</v>
      </c>
      <c r="O7" s="23">
        <f t="shared" si="7"/>
        <v>1</v>
      </c>
    </row>
    <row r="8" spans="1:15" x14ac:dyDescent="0.35">
      <c r="A8" s="23">
        <v>6</v>
      </c>
      <c r="B8" s="30">
        <f>IF(A8&lt;=Calculator!$B$9,B7+Calculator!$B$6*'Growth rate'!G8,0)</f>
        <v>10.999999999999996</v>
      </c>
      <c r="C8" s="23">
        <f t="shared" si="0"/>
        <v>0.06</v>
      </c>
      <c r="D8" s="23">
        <f t="shared" si="8"/>
        <v>100</v>
      </c>
      <c r="E8" s="23">
        <f t="shared" si="1"/>
        <v>-2.76</v>
      </c>
      <c r="F8" s="23">
        <f t="shared" si="2"/>
        <v>0</v>
      </c>
      <c r="G8" s="23">
        <f t="shared" si="6"/>
        <v>1</v>
      </c>
      <c r="I8" s="23">
        <v>6</v>
      </c>
      <c r="J8" s="30">
        <f>IF(I8&lt;=Calculator!$F$9,J7+Calculator!$F$6*'Growth rate'!O8,0)</f>
        <v>1.9999999999999998</v>
      </c>
      <c r="K8" s="23">
        <f t="shared" si="3"/>
        <v>0.06</v>
      </c>
      <c r="L8" s="23">
        <f t="shared" si="9"/>
        <v>100</v>
      </c>
      <c r="M8" s="23">
        <f t="shared" si="4"/>
        <v>-2.76</v>
      </c>
      <c r="N8" s="23">
        <f t="shared" si="5"/>
        <v>0</v>
      </c>
      <c r="O8" s="23">
        <f t="shared" si="7"/>
        <v>1</v>
      </c>
    </row>
    <row r="9" spans="1:15" x14ac:dyDescent="0.35">
      <c r="A9" s="23">
        <v>7</v>
      </c>
      <c r="B9" s="30">
        <f>IF(A9&lt;=Calculator!$B$9,B8+Calculator!$B$6*'Growth rate'!G9,0)</f>
        <v>11.199999999999996</v>
      </c>
      <c r="C9" s="23">
        <f t="shared" si="0"/>
        <v>7.0000000000000007E-2</v>
      </c>
      <c r="D9" s="23">
        <f t="shared" si="8"/>
        <v>100</v>
      </c>
      <c r="E9" s="23">
        <f t="shared" si="1"/>
        <v>-2.7199999999999998</v>
      </c>
      <c r="F9" s="23">
        <f t="shared" si="2"/>
        <v>0</v>
      </c>
      <c r="G9" s="23">
        <f t="shared" si="6"/>
        <v>1</v>
      </c>
      <c r="I9" s="23">
        <v>7</v>
      </c>
      <c r="J9" s="30">
        <f>IF(I9&lt;=Calculator!$F$9,J8+Calculator!$F$6*'Growth rate'!O9,0)</f>
        <v>2.1999999999999997</v>
      </c>
      <c r="K9" s="23">
        <f t="shared" si="3"/>
        <v>7.0000000000000007E-2</v>
      </c>
      <c r="L9" s="23">
        <f t="shared" si="9"/>
        <v>100</v>
      </c>
      <c r="M9" s="23">
        <f t="shared" si="4"/>
        <v>-2.7199999999999998</v>
      </c>
      <c r="N9" s="23">
        <f t="shared" si="5"/>
        <v>0</v>
      </c>
      <c r="O9" s="23">
        <f t="shared" si="7"/>
        <v>1</v>
      </c>
    </row>
    <row r="10" spans="1:15" x14ac:dyDescent="0.35">
      <c r="A10" s="23">
        <v>8</v>
      </c>
      <c r="B10" s="30">
        <f>IF(A10&lt;=Calculator!$B$9,B9+Calculator!$B$6*'Growth rate'!G10,0)</f>
        <v>11.399999999999995</v>
      </c>
      <c r="C10" s="23">
        <f t="shared" si="0"/>
        <v>0.08</v>
      </c>
      <c r="D10" s="23">
        <f t="shared" si="8"/>
        <v>100</v>
      </c>
      <c r="E10" s="23">
        <f t="shared" si="1"/>
        <v>-2.68</v>
      </c>
      <c r="F10" s="23">
        <f t="shared" si="2"/>
        <v>0</v>
      </c>
      <c r="G10" s="23">
        <f t="shared" si="6"/>
        <v>1</v>
      </c>
      <c r="I10" s="23">
        <v>8</v>
      </c>
      <c r="J10" s="30">
        <f>IF(I10&lt;=Calculator!$F$9,J9+Calculator!$F$6*'Growth rate'!O10,0)</f>
        <v>2.4</v>
      </c>
      <c r="K10" s="23">
        <f t="shared" si="3"/>
        <v>0.08</v>
      </c>
      <c r="L10" s="23">
        <f t="shared" si="9"/>
        <v>100</v>
      </c>
      <c r="M10" s="23">
        <f t="shared" si="4"/>
        <v>-2.68</v>
      </c>
      <c r="N10" s="23">
        <f t="shared" si="5"/>
        <v>0</v>
      </c>
      <c r="O10" s="23">
        <f t="shared" si="7"/>
        <v>1</v>
      </c>
    </row>
    <row r="11" spans="1:15" x14ac:dyDescent="0.35">
      <c r="A11" s="23">
        <v>9</v>
      </c>
      <c r="B11" s="30">
        <f>IF(A11&lt;=Calculator!$B$9,B10+Calculator!$B$6*'Growth rate'!G11,0)</f>
        <v>11.599999999999994</v>
      </c>
      <c r="C11" s="23">
        <f t="shared" si="0"/>
        <v>0.09</v>
      </c>
      <c r="D11" s="23">
        <f t="shared" si="8"/>
        <v>100</v>
      </c>
      <c r="E11" s="23">
        <f t="shared" si="1"/>
        <v>-2.64</v>
      </c>
      <c r="F11" s="23">
        <f t="shared" si="2"/>
        <v>0</v>
      </c>
      <c r="G11" s="23">
        <f t="shared" si="6"/>
        <v>1</v>
      </c>
      <c r="I11" s="23">
        <v>9</v>
      </c>
      <c r="J11" s="30">
        <f>IF(I11&lt;=Calculator!$F$9,J10+Calculator!$F$6*'Growth rate'!O11,0)</f>
        <v>2.6</v>
      </c>
      <c r="K11" s="23">
        <f t="shared" si="3"/>
        <v>0.09</v>
      </c>
      <c r="L11" s="23">
        <f t="shared" si="9"/>
        <v>100</v>
      </c>
      <c r="M11" s="23">
        <f t="shared" si="4"/>
        <v>-2.64</v>
      </c>
      <c r="N11" s="23">
        <f t="shared" si="5"/>
        <v>0</v>
      </c>
      <c r="O11" s="23">
        <f t="shared" si="7"/>
        <v>1</v>
      </c>
    </row>
    <row r="12" spans="1:15" x14ac:dyDescent="0.35">
      <c r="A12" s="23">
        <v>10</v>
      </c>
      <c r="B12" s="30">
        <f>IF(A12&lt;=Calculator!$B$9,B11+Calculator!$B$6*'Growth rate'!G12,0)</f>
        <v>11.799999999999994</v>
      </c>
      <c r="C12" s="23">
        <f t="shared" si="0"/>
        <v>0.1</v>
      </c>
      <c r="D12" s="23">
        <f t="shared" si="8"/>
        <v>100</v>
      </c>
      <c r="E12" s="23">
        <f t="shared" si="1"/>
        <v>-2.6</v>
      </c>
      <c r="F12" s="23">
        <f t="shared" si="2"/>
        <v>0</v>
      </c>
      <c r="G12" s="23">
        <f t="shared" si="6"/>
        <v>1</v>
      </c>
      <c r="I12" s="23">
        <v>10</v>
      </c>
      <c r="J12" s="30">
        <f>IF(I12&lt;=Calculator!$F$9,J11+Calculator!$F$6*'Growth rate'!O12,0)</f>
        <v>2.8000000000000003</v>
      </c>
      <c r="K12" s="23">
        <f t="shared" si="3"/>
        <v>0.1</v>
      </c>
      <c r="L12" s="23">
        <f t="shared" si="9"/>
        <v>100</v>
      </c>
      <c r="M12" s="23">
        <f t="shared" si="4"/>
        <v>-2.6</v>
      </c>
      <c r="N12" s="23">
        <f t="shared" si="5"/>
        <v>0</v>
      </c>
      <c r="O12" s="23">
        <f t="shared" si="7"/>
        <v>1</v>
      </c>
    </row>
    <row r="13" spans="1:15" x14ac:dyDescent="0.35">
      <c r="A13" s="23">
        <v>11</v>
      </c>
      <c r="B13" s="30">
        <f>IF(A13&lt;=Calculator!$B$9,B12+Calculator!$B$6*'Growth rate'!G13,0)</f>
        <v>11.999999999999993</v>
      </c>
      <c r="C13" s="23">
        <f t="shared" si="0"/>
        <v>0.11</v>
      </c>
      <c r="D13" s="23">
        <f t="shared" si="8"/>
        <v>100</v>
      </c>
      <c r="E13" s="23">
        <f t="shared" si="1"/>
        <v>-2.56</v>
      </c>
      <c r="F13" s="23">
        <f t="shared" si="2"/>
        <v>0</v>
      </c>
      <c r="G13" s="23">
        <f t="shared" si="6"/>
        <v>1</v>
      </c>
      <c r="I13" s="23">
        <v>11</v>
      </c>
      <c r="J13" s="30">
        <f>IF(I13&lt;=Calculator!$F$9,J12+Calculator!$F$6*'Growth rate'!O13,0)</f>
        <v>3.0000000000000004</v>
      </c>
      <c r="K13" s="23">
        <f t="shared" si="3"/>
        <v>0.11</v>
      </c>
      <c r="L13" s="23">
        <f t="shared" si="9"/>
        <v>100</v>
      </c>
      <c r="M13" s="23">
        <f t="shared" si="4"/>
        <v>-2.56</v>
      </c>
      <c r="N13" s="23">
        <f t="shared" si="5"/>
        <v>0</v>
      </c>
      <c r="O13" s="23">
        <f t="shared" si="7"/>
        <v>1</v>
      </c>
    </row>
    <row r="14" spans="1:15" x14ac:dyDescent="0.35">
      <c r="A14" s="23">
        <v>12</v>
      </c>
      <c r="B14" s="30">
        <f>IF(A14&lt;=Calculator!$B$9,B13+Calculator!$B$6*'Growth rate'!G14,0)</f>
        <v>12.199999999999992</v>
      </c>
      <c r="C14" s="23">
        <f t="shared" si="0"/>
        <v>0.12</v>
      </c>
      <c r="D14" s="23">
        <f t="shared" si="8"/>
        <v>100</v>
      </c>
      <c r="E14" s="23">
        <f t="shared" si="1"/>
        <v>-2.52</v>
      </c>
      <c r="F14" s="23">
        <f t="shared" si="2"/>
        <v>0</v>
      </c>
      <c r="G14" s="23">
        <f t="shared" si="6"/>
        <v>1</v>
      </c>
      <c r="I14" s="23">
        <v>12</v>
      </c>
      <c r="J14" s="30">
        <f>IF(I14&lt;=Calculator!$F$9,J13+Calculator!$F$6*'Growth rate'!O14,0)</f>
        <v>3.2000000000000006</v>
      </c>
      <c r="K14" s="23">
        <f t="shared" si="3"/>
        <v>0.12</v>
      </c>
      <c r="L14" s="23">
        <f t="shared" si="9"/>
        <v>100</v>
      </c>
      <c r="M14" s="23">
        <f t="shared" si="4"/>
        <v>-2.52</v>
      </c>
      <c r="N14" s="23">
        <f t="shared" si="5"/>
        <v>0</v>
      </c>
      <c r="O14" s="23">
        <f t="shared" si="7"/>
        <v>1</v>
      </c>
    </row>
    <row r="15" spans="1:15" x14ac:dyDescent="0.35">
      <c r="A15" s="23">
        <v>13</v>
      </c>
      <c r="B15" s="30">
        <f>IF(A15&lt;=Calculator!$B$9,B14+Calculator!$B$6*'Growth rate'!G15,0)</f>
        <v>12.399999999999991</v>
      </c>
      <c r="C15" s="23">
        <f t="shared" si="0"/>
        <v>0.13</v>
      </c>
      <c r="D15" s="23">
        <f t="shared" si="8"/>
        <v>100</v>
      </c>
      <c r="E15" s="23">
        <f t="shared" si="1"/>
        <v>-2.48</v>
      </c>
      <c r="F15" s="23">
        <f t="shared" si="2"/>
        <v>0</v>
      </c>
      <c r="G15" s="23">
        <f t="shared" si="6"/>
        <v>1</v>
      </c>
      <c r="I15" s="23">
        <v>13</v>
      </c>
      <c r="J15" s="30">
        <f>IF(I15&lt;=Calculator!$F$9,J14+Calculator!$F$6*'Growth rate'!O15,0)</f>
        <v>3.4000000000000008</v>
      </c>
      <c r="K15" s="23">
        <f t="shared" si="3"/>
        <v>0.13</v>
      </c>
      <c r="L15" s="23">
        <f t="shared" si="9"/>
        <v>100</v>
      </c>
      <c r="M15" s="23">
        <f t="shared" si="4"/>
        <v>-2.48</v>
      </c>
      <c r="N15" s="23">
        <f t="shared" si="5"/>
        <v>0</v>
      </c>
      <c r="O15" s="23">
        <f t="shared" si="7"/>
        <v>1</v>
      </c>
    </row>
    <row r="16" spans="1:15" x14ac:dyDescent="0.35">
      <c r="A16" s="23">
        <v>14</v>
      </c>
      <c r="B16" s="30">
        <f>IF(A16&lt;=Calculator!$B$9,B15+Calculator!$B$6*'Growth rate'!G16,0)</f>
        <v>12.599999999999991</v>
      </c>
      <c r="C16" s="23">
        <f t="shared" si="0"/>
        <v>0.14000000000000001</v>
      </c>
      <c r="D16" s="23">
        <f t="shared" si="8"/>
        <v>100</v>
      </c>
      <c r="E16" s="23">
        <f t="shared" si="1"/>
        <v>-2.44</v>
      </c>
      <c r="F16" s="23">
        <f t="shared" si="2"/>
        <v>0</v>
      </c>
      <c r="G16" s="23">
        <f t="shared" si="6"/>
        <v>1</v>
      </c>
      <c r="I16" s="23">
        <v>14</v>
      </c>
      <c r="J16" s="30">
        <f>IF(I16&lt;=Calculator!$F$9,J15+Calculator!$F$6*'Growth rate'!O16,0)</f>
        <v>3.600000000000001</v>
      </c>
      <c r="K16" s="23">
        <f t="shared" si="3"/>
        <v>0.14000000000000001</v>
      </c>
      <c r="L16" s="23">
        <f t="shared" si="9"/>
        <v>100</v>
      </c>
      <c r="M16" s="23">
        <f t="shared" si="4"/>
        <v>-2.44</v>
      </c>
      <c r="N16" s="23">
        <f t="shared" si="5"/>
        <v>0</v>
      </c>
      <c r="O16" s="23">
        <f t="shared" si="7"/>
        <v>1</v>
      </c>
    </row>
    <row r="17" spans="1:15" x14ac:dyDescent="0.35">
      <c r="A17" s="23">
        <v>15</v>
      </c>
      <c r="B17" s="30">
        <f>IF(A17&lt;=Calculator!$B$9,B16+Calculator!$B$6*'Growth rate'!G17,0)</f>
        <v>12.79999999999999</v>
      </c>
      <c r="C17" s="23">
        <f t="shared" si="0"/>
        <v>0.15</v>
      </c>
      <c r="D17" s="23">
        <f t="shared" si="8"/>
        <v>100</v>
      </c>
      <c r="E17" s="23">
        <f t="shared" si="1"/>
        <v>-2.4</v>
      </c>
      <c r="F17" s="23">
        <f t="shared" si="2"/>
        <v>0</v>
      </c>
      <c r="G17" s="23">
        <f t="shared" si="6"/>
        <v>1</v>
      </c>
      <c r="I17" s="23">
        <v>15</v>
      </c>
      <c r="J17" s="30">
        <f>IF(I17&lt;=Calculator!$F$9,J16+Calculator!$F$6*'Growth rate'!O17,0)</f>
        <v>3.8000000000000012</v>
      </c>
      <c r="K17" s="23">
        <f t="shared" si="3"/>
        <v>0.15</v>
      </c>
      <c r="L17" s="23">
        <f t="shared" si="9"/>
        <v>100</v>
      </c>
      <c r="M17" s="23">
        <f t="shared" si="4"/>
        <v>-2.4</v>
      </c>
      <c r="N17" s="23">
        <f t="shared" si="5"/>
        <v>0</v>
      </c>
      <c r="O17" s="23">
        <f t="shared" si="7"/>
        <v>1</v>
      </c>
    </row>
    <row r="18" spans="1:15" x14ac:dyDescent="0.35">
      <c r="A18" s="23">
        <v>16</v>
      </c>
      <c r="B18" s="30">
        <f>IF(A18&lt;=Calculator!$B$9,B17+Calculator!$B$6*'Growth rate'!G18,0)</f>
        <v>12.999999999999989</v>
      </c>
      <c r="C18" s="23">
        <f t="shared" si="0"/>
        <v>0.16</v>
      </c>
      <c r="D18" s="23">
        <f t="shared" si="8"/>
        <v>100</v>
      </c>
      <c r="E18" s="23">
        <f t="shared" si="1"/>
        <v>-2.36</v>
      </c>
      <c r="F18" s="23">
        <f t="shared" si="2"/>
        <v>0</v>
      </c>
      <c r="G18" s="23">
        <f t="shared" si="6"/>
        <v>1</v>
      </c>
      <c r="I18" s="23">
        <v>16</v>
      </c>
      <c r="J18" s="30">
        <f>IF(I18&lt;=Calculator!$F$9,J17+Calculator!$F$6*'Growth rate'!O18,0)</f>
        <v>4.0000000000000009</v>
      </c>
      <c r="K18" s="23">
        <f t="shared" si="3"/>
        <v>0.16</v>
      </c>
      <c r="L18" s="23">
        <f t="shared" si="9"/>
        <v>100</v>
      </c>
      <c r="M18" s="23">
        <f t="shared" si="4"/>
        <v>-2.36</v>
      </c>
      <c r="N18" s="23">
        <f t="shared" si="5"/>
        <v>0</v>
      </c>
      <c r="O18" s="23">
        <f t="shared" si="7"/>
        <v>1</v>
      </c>
    </row>
    <row r="19" spans="1:15" x14ac:dyDescent="0.35">
      <c r="A19" s="23">
        <v>17</v>
      </c>
      <c r="B19" s="30">
        <f>IF(A19&lt;=Calculator!$B$9,B18+Calculator!$B$6*'Growth rate'!G19,0)</f>
        <v>13.199999999999989</v>
      </c>
      <c r="C19" s="23">
        <f t="shared" si="0"/>
        <v>0.17</v>
      </c>
      <c r="D19" s="23">
        <f t="shared" si="8"/>
        <v>100</v>
      </c>
      <c r="E19" s="23">
        <f t="shared" si="1"/>
        <v>-2.3199999999999998</v>
      </c>
      <c r="F19" s="23">
        <f t="shared" si="2"/>
        <v>0</v>
      </c>
      <c r="G19" s="23">
        <f t="shared" si="6"/>
        <v>1</v>
      </c>
      <c r="I19" s="23">
        <v>17</v>
      </c>
      <c r="J19" s="30">
        <f>IF(I19&lt;=Calculator!$F$9,J18+Calculator!$F$6*'Growth rate'!O19,0)</f>
        <v>4.2000000000000011</v>
      </c>
      <c r="K19" s="23">
        <f t="shared" si="3"/>
        <v>0.17</v>
      </c>
      <c r="L19" s="23">
        <f t="shared" si="9"/>
        <v>100</v>
      </c>
      <c r="M19" s="23">
        <f t="shared" si="4"/>
        <v>-2.3199999999999998</v>
      </c>
      <c r="N19" s="23">
        <f t="shared" si="5"/>
        <v>0</v>
      </c>
      <c r="O19" s="23">
        <f t="shared" si="7"/>
        <v>1</v>
      </c>
    </row>
    <row r="20" spans="1:15" x14ac:dyDescent="0.35">
      <c r="A20" s="23">
        <v>18</v>
      </c>
      <c r="B20" s="30">
        <f>IF(A20&lt;=Calculator!$B$9,B19+Calculator!$B$6*'Growth rate'!G20,0)</f>
        <v>13.399999999999988</v>
      </c>
      <c r="C20" s="23">
        <f t="shared" si="0"/>
        <v>0.18</v>
      </c>
      <c r="D20" s="23">
        <f t="shared" si="8"/>
        <v>100</v>
      </c>
      <c r="E20" s="23">
        <f t="shared" si="1"/>
        <v>-2.2800000000000002</v>
      </c>
      <c r="F20" s="23">
        <f t="shared" si="2"/>
        <v>0</v>
      </c>
      <c r="G20" s="23">
        <f t="shared" si="6"/>
        <v>1</v>
      </c>
      <c r="I20" s="23">
        <v>18</v>
      </c>
      <c r="J20" s="30">
        <f>IF(I20&lt;=Calculator!$F$9,J19+Calculator!$F$6*'Growth rate'!O20,0)</f>
        <v>4.4000000000000012</v>
      </c>
      <c r="K20" s="23">
        <f t="shared" si="3"/>
        <v>0.18</v>
      </c>
      <c r="L20" s="23">
        <f t="shared" si="9"/>
        <v>100</v>
      </c>
      <c r="M20" s="23">
        <f t="shared" si="4"/>
        <v>-2.2800000000000002</v>
      </c>
      <c r="N20" s="23">
        <f t="shared" si="5"/>
        <v>0</v>
      </c>
      <c r="O20" s="23">
        <f t="shared" si="7"/>
        <v>1</v>
      </c>
    </row>
    <row r="21" spans="1:15" x14ac:dyDescent="0.35">
      <c r="A21" s="23">
        <v>19</v>
      </c>
      <c r="B21" s="30">
        <f>IF(A21&lt;=Calculator!$B$9,B20+Calculator!$B$6*'Growth rate'!G21,0)</f>
        <v>13.599999999999987</v>
      </c>
      <c r="C21" s="23">
        <f t="shared" si="0"/>
        <v>0.19</v>
      </c>
      <c r="D21" s="23">
        <f t="shared" si="8"/>
        <v>100</v>
      </c>
      <c r="E21" s="23">
        <f t="shared" si="1"/>
        <v>-2.2400000000000002</v>
      </c>
      <c r="F21" s="23">
        <f t="shared" si="2"/>
        <v>0</v>
      </c>
      <c r="G21" s="23">
        <f t="shared" si="6"/>
        <v>1</v>
      </c>
      <c r="I21" s="23">
        <v>19</v>
      </c>
      <c r="J21" s="30">
        <f>IF(I21&lt;=Calculator!$F$9,J20+Calculator!$F$6*'Growth rate'!O21,0)</f>
        <v>4.6000000000000014</v>
      </c>
      <c r="K21" s="23">
        <f t="shared" si="3"/>
        <v>0.19</v>
      </c>
      <c r="L21" s="23">
        <f t="shared" si="9"/>
        <v>100</v>
      </c>
      <c r="M21" s="23">
        <f t="shared" si="4"/>
        <v>-2.2400000000000002</v>
      </c>
      <c r="N21" s="23">
        <f t="shared" si="5"/>
        <v>0</v>
      </c>
      <c r="O21" s="23">
        <f t="shared" si="7"/>
        <v>1</v>
      </c>
    </row>
    <row r="22" spans="1:15" x14ac:dyDescent="0.35">
      <c r="A22" s="23">
        <v>20</v>
      </c>
      <c r="B22" s="30">
        <f>IF(A22&lt;=Calculator!$B$9,B21+Calculator!$B$6*'Growth rate'!G22,0)</f>
        <v>13.799999999999986</v>
      </c>
      <c r="C22" s="23">
        <f t="shared" si="0"/>
        <v>0.2</v>
      </c>
      <c r="D22" s="23">
        <f t="shared" si="8"/>
        <v>100</v>
      </c>
      <c r="E22" s="23">
        <f t="shared" si="1"/>
        <v>-2.2000000000000002</v>
      </c>
      <c r="F22" s="23">
        <f t="shared" si="2"/>
        <v>0</v>
      </c>
      <c r="G22" s="23">
        <f t="shared" si="6"/>
        <v>1</v>
      </c>
      <c r="I22" s="23">
        <v>20</v>
      </c>
      <c r="J22" s="30">
        <f>IF(I22&lt;=Calculator!$F$9,J21+Calculator!$F$6*'Growth rate'!O22,0)</f>
        <v>4.8000000000000016</v>
      </c>
      <c r="K22" s="23">
        <f t="shared" si="3"/>
        <v>0.2</v>
      </c>
      <c r="L22" s="23">
        <f t="shared" si="9"/>
        <v>100</v>
      </c>
      <c r="M22" s="23">
        <f t="shared" si="4"/>
        <v>-2.2000000000000002</v>
      </c>
      <c r="N22" s="23">
        <f t="shared" si="5"/>
        <v>0</v>
      </c>
      <c r="O22" s="23">
        <f t="shared" si="7"/>
        <v>1</v>
      </c>
    </row>
    <row r="23" spans="1:15" x14ac:dyDescent="0.35">
      <c r="A23" s="23">
        <v>21</v>
      </c>
      <c r="B23" s="30">
        <f>IF(A23&lt;=Calculator!$B$9,B22+Calculator!$B$6*'Growth rate'!G23,0)</f>
        <v>13.999999999999986</v>
      </c>
      <c r="C23" s="23">
        <f t="shared" si="0"/>
        <v>0.21</v>
      </c>
      <c r="D23" s="23">
        <f t="shared" si="8"/>
        <v>100</v>
      </c>
      <c r="E23" s="23">
        <f t="shared" si="1"/>
        <v>-2.16</v>
      </c>
      <c r="F23" s="23">
        <f t="shared" si="2"/>
        <v>0</v>
      </c>
      <c r="G23" s="23">
        <f t="shared" si="6"/>
        <v>1</v>
      </c>
      <c r="I23" s="23">
        <v>21</v>
      </c>
      <c r="J23" s="30">
        <f>IF(I23&lt;=Calculator!$F$9,J22+Calculator!$F$6*'Growth rate'!O23,0)</f>
        <v>5.0000000000000018</v>
      </c>
      <c r="K23" s="23">
        <f t="shared" si="3"/>
        <v>0.21</v>
      </c>
      <c r="L23" s="23">
        <f t="shared" si="9"/>
        <v>100</v>
      </c>
      <c r="M23" s="23">
        <f t="shared" si="4"/>
        <v>-2.16</v>
      </c>
      <c r="N23" s="23">
        <f t="shared" si="5"/>
        <v>0</v>
      </c>
      <c r="O23" s="23">
        <f t="shared" si="7"/>
        <v>1</v>
      </c>
    </row>
    <row r="24" spans="1:15" x14ac:dyDescent="0.35">
      <c r="A24" s="23">
        <v>22</v>
      </c>
      <c r="B24" s="30">
        <f>IF(A24&lt;=Calculator!$B$9,B23+Calculator!$B$6*'Growth rate'!G24,0)</f>
        <v>14.199999999999985</v>
      </c>
      <c r="C24" s="23">
        <f t="shared" si="0"/>
        <v>0.22</v>
      </c>
      <c r="D24" s="23">
        <f t="shared" si="8"/>
        <v>100</v>
      </c>
      <c r="E24" s="23">
        <f t="shared" si="1"/>
        <v>-2.12</v>
      </c>
      <c r="F24" s="23">
        <f t="shared" si="2"/>
        <v>0</v>
      </c>
      <c r="G24" s="23">
        <f t="shared" si="6"/>
        <v>1</v>
      </c>
      <c r="I24" s="23">
        <v>22</v>
      </c>
      <c r="J24" s="30">
        <f>IF(I24&lt;=Calculator!$F$9,J23+Calculator!$F$6*'Growth rate'!O24,0)</f>
        <v>5.200000000000002</v>
      </c>
      <c r="K24" s="23">
        <f t="shared" si="3"/>
        <v>0.22</v>
      </c>
      <c r="L24" s="23">
        <f t="shared" si="9"/>
        <v>100</v>
      </c>
      <c r="M24" s="23">
        <f t="shared" si="4"/>
        <v>-2.12</v>
      </c>
      <c r="N24" s="23">
        <f t="shared" si="5"/>
        <v>0</v>
      </c>
      <c r="O24" s="23">
        <f t="shared" si="7"/>
        <v>1</v>
      </c>
    </row>
    <row r="25" spans="1:15" x14ac:dyDescent="0.35">
      <c r="A25" s="23">
        <v>23</v>
      </c>
      <c r="B25" s="30">
        <f>IF(A25&lt;=Calculator!$B$9,B24+Calculator!$B$6*'Growth rate'!G25,0)</f>
        <v>14.399999999999984</v>
      </c>
      <c r="C25" s="23">
        <f t="shared" si="0"/>
        <v>0.23</v>
      </c>
      <c r="D25" s="23">
        <f t="shared" si="8"/>
        <v>100</v>
      </c>
      <c r="E25" s="23">
        <f t="shared" si="1"/>
        <v>-2.08</v>
      </c>
      <c r="F25" s="23">
        <f t="shared" si="2"/>
        <v>0</v>
      </c>
      <c r="G25" s="23">
        <f t="shared" si="6"/>
        <v>1</v>
      </c>
      <c r="I25" s="23">
        <v>23</v>
      </c>
      <c r="J25" s="30">
        <f>IF(I25&lt;=Calculator!$F$9,J24+Calculator!$F$6*'Growth rate'!O25,0)</f>
        <v>5.4000000000000021</v>
      </c>
      <c r="K25" s="23">
        <f t="shared" si="3"/>
        <v>0.23</v>
      </c>
      <c r="L25" s="23">
        <f t="shared" si="9"/>
        <v>100</v>
      </c>
      <c r="M25" s="23">
        <f t="shared" si="4"/>
        <v>-2.08</v>
      </c>
      <c r="N25" s="23">
        <f t="shared" si="5"/>
        <v>0</v>
      </c>
      <c r="O25" s="23">
        <f t="shared" si="7"/>
        <v>1</v>
      </c>
    </row>
    <row r="26" spans="1:15" x14ac:dyDescent="0.35">
      <c r="A26" s="23">
        <v>24</v>
      </c>
      <c r="B26" s="30">
        <f>IF(A26&lt;=Calculator!$B$9,B25+Calculator!$B$6*'Growth rate'!G26,0)</f>
        <v>14.599999999999984</v>
      </c>
      <c r="C26" s="23">
        <f t="shared" si="0"/>
        <v>0.24</v>
      </c>
      <c r="D26" s="23">
        <f t="shared" si="8"/>
        <v>100</v>
      </c>
      <c r="E26" s="23">
        <f t="shared" si="1"/>
        <v>-2.04</v>
      </c>
      <c r="F26" s="23">
        <f t="shared" si="2"/>
        <v>0</v>
      </c>
      <c r="G26" s="23">
        <f t="shared" si="6"/>
        <v>1</v>
      </c>
      <c r="I26" s="23">
        <v>24</v>
      </c>
      <c r="J26" s="30">
        <f>IF(I26&lt;=Calculator!$F$9,J25+Calculator!$F$6*'Growth rate'!O26,0)</f>
        <v>5.6000000000000023</v>
      </c>
      <c r="K26" s="23">
        <f t="shared" si="3"/>
        <v>0.24</v>
      </c>
      <c r="L26" s="23">
        <f t="shared" si="9"/>
        <v>100</v>
      </c>
      <c r="M26" s="23">
        <f t="shared" si="4"/>
        <v>-2.04</v>
      </c>
      <c r="N26" s="23">
        <f t="shared" si="5"/>
        <v>0</v>
      </c>
      <c r="O26" s="23">
        <f t="shared" si="7"/>
        <v>1</v>
      </c>
    </row>
    <row r="27" spans="1:15" x14ac:dyDescent="0.35">
      <c r="A27" s="23">
        <v>25</v>
      </c>
      <c r="B27" s="30">
        <f>IF(A27&lt;=Calculator!$B$9,B26+Calculator!$B$6*'Growth rate'!G27,0)</f>
        <v>14.799999999999983</v>
      </c>
      <c r="C27" s="23">
        <f t="shared" si="0"/>
        <v>0.25</v>
      </c>
      <c r="D27" s="23">
        <f t="shared" si="8"/>
        <v>100</v>
      </c>
      <c r="E27" s="23">
        <f t="shared" si="1"/>
        <v>-2</v>
      </c>
      <c r="F27" s="23">
        <f t="shared" si="2"/>
        <v>0</v>
      </c>
      <c r="G27" s="23">
        <f t="shared" si="6"/>
        <v>1</v>
      </c>
      <c r="I27" s="23">
        <v>25</v>
      </c>
      <c r="J27" s="30">
        <f>IF(I27&lt;=Calculator!$F$9,J26+Calculator!$F$6*'Growth rate'!O27,0)</f>
        <v>5.8000000000000025</v>
      </c>
      <c r="K27" s="23">
        <f t="shared" si="3"/>
        <v>0.25</v>
      </c>
      <c r="L27" s="23">
        <f t="shared" si="9"/>
        <v>100</v>
      </c>
      <c r="M27" s="23">
        <f t="shared" si="4"/>
        <v>-2</v>
      </c>
      <c r="N27" s="23">
        <f t="shared" si="5"/>
        <v>0</v>
      </c>
      <c r="O27" s="23">
        <f t="shared" si="7"/>
        <v>1</v>
      </c>
    </row>
    <row r="28" spans="1:15" x14ac:dyDescent="0.35">
      <c r="A28" s="23">
        <v>26</v>
      </c>
      <c r="B28" s="30">
        <f>IF(A28&lt;=Calculator!$B$9,B27+Calculator!$B$6*'Growth rate'!G28,0)</f>
        <v>14.999999999999982</v>
      </c>
      <c r="C28" s="23">
        <f t="shared" si="0"/>
        <v>0.26</v>
      </c>
      <c r="D28" s="23">
        <f t="shared" si="8"/>
        <v>100</v>
      </c>
      <c r="E28" s="23">
        <f t="shared" si="1"/>
        <v>-1.96</v>
      </c>
      <c r="F28" s="23">
        <f t="shared" si="2"/>
        <v>0</v>
      </c>
      <c r="G28" s="23">
        <f t="shared" si="6"/>
        <v>1</v>
      </c>
      <c r="I28" s="23">
        <v>26</v>
      </c>
      <c r="J28" s="30">
        <f>IF(I28&lt;=Calculator!$F$9,J27+Calculator!$F$6*'Growth rate'!O28,0)</f>
        <v>6.0000000000000027</v>
      </c>
      <c r="K28" s="23">
        <f t="shared" si="3"/>
        <v>0.26</v>
      </c>
      <c r="L28" s="23">
        <f t="shared" si="9"/>
        <v>100</v>
      </c>
      <c r="M28" s="23">
        <f t="shared" si="4"/>
        <v>-1.96</v>
      </c>
      <c r="N28" s="23">
        <f t="shared" si="5"/>
        <v>0</v>
      </c>
      <c r="O28" s="23">
        <f t="shared" si="7"/>
        <v>1</v>
      </c>
    </row>
    <row r="29" spans="1:15" x14ac:dyDescent="0.35">
      <c r="A29" s="23">
        <v>27</v>
      </c>
      <c r="B29" s="30">
        <f>IF(A29&lt;=Calculator!$B$9,B28+Calculator!$B$6*'Growth rate'!G29,0)</f>
        <v>15.199999999999982</v>
      </c>
      <c r="C29" s="23">
        <f t="shared" si="0"/>
        <v>0.27</v>
      </c>
      <c r="D29" s="23">
        <f t="shared" si="8"/>
        <v>100</v>
      </c>
      <c r="E29" s="23">
        <f t="shared" si="1"/>
        <v>-1.92</v>
      </c>
      <c r="F29" s="23">
        <f t="shared" si="2"/>
        <v>0</v>
      </c>
      <c r="G29" s="23">
        <f t="shared" si="6"/>
        <v>1</v>
      </c>
      <c r="I29" s="23">
        <v>27</v>
      </c>
      <c r="J29" s="30">
        <f>IF(I29&lt;=Calculator!$F$9,J28+Calculator!$F$6*'Growth rate'!O29,0)</f>
        <v>6.2000000000000028</v>
      </c>
      <c r="K29" s="23">
        <f t="shared" si="3"/>
        <v>0.27</v>
      </c>
      <c r="L29" s="23">
        <f t="shared" si="9"/>
        <v>100</v>
      </c>
      <c r="M29" s="23">
        <f t="shared" si="4"/>
        <v>-1.92</v>
      </c>
      <c r="N29" s="23">
        <f t="shared" si="5"/>
        <v>0</v>
      </c>
      <c r="O29" s="23">
        <f t="shared" si="7"/>
        <v>1</v>
      </c>
    </row>
    <row r="30" spans="1:15" x14ac:dyDescent="0.35">
      <c r="A30" s="23">
        <v>28</v>
      </c>
      <c r="B30" s="30">
        <f>IF(A30&lt;=Calculator!$B$9,B29+Calculator!$B$6*'Growth rate'!G30,0)</f>
        <v>15.399999999999981</v>
      </c>
      <c r="C30" s="23">
        <f t="shared" si="0"/>
        <v>0.28000000000000003</v>
      </c>
      <c r="D30" s="23">
        <f t="shared" si="8"/>
        <v>100</v>
      </c>
      <c r="E30" s="23">
        <f t="shared" si="1"/>
        <v>-1.8799999999999997</v>
      </c>
      <c r="F30" s="23">
        <f t="shared" si="2"/>
        <v>0</v>
      </c>
      <c r="G30" s="23">
        <f t="shared" si="6"/>
        <v>1</v>
      </c>
      <c r="I30" s="23">
        <v>28</v>
      </c>
      <c r="J30" s="30">
        <f>IF(I30&lt;=Calculator!$F$9,J29+Calculator!$F$6*'Growth rate'!O30,0)</f>
        <v>6.400000000000003</v>
      </c>
      <c r="K30" s="23">
        <f t="shared" si="3"/>
        <v>0.28000000000000003</v>
      </c>
      <c r="L30" s="23">
        <f t="shared" si="9"/>
        <v>100</v>
      </c>
      <c r="M30" s="23">
        <f t="shared" si="4"/>
        <v>-1.8799999999999997</v>
      </c>
      <c r="N30" s="23">
        <f t="shared" si="5"/>
        <v>0</v>
      </c>
      <c r="O30" s="23">
        <f t="shared" si="7"/>
        <v>1</v>
      </c>
    </row>
    <row r="31" spans="1:15" x14ac:dyDescent="0.35">
      <c r="A31" s="23">
        <v>29</v>
      </c>
      <c r="B31" s="30">
        <f>IF(A31&lt;=Calculator!$B$9,B30+Calculator!$B$6*'Growth rate'!G31,0)</f>
        <v>15.59999999999998</v>
      </c>
      <c r="C31" s="23">
        <f t="shared" si="0"/>
        <v>0.28999999999999998</v>
      </c>
      <c r="D31" s="23">
        <f t="shared" si="8"/>
        <v>100</v>
      </c>
      <c r="E31" s="23">
        <f t="shared" si="1"/>
        <v>-1.8399999999999999</v>
      </c>
      <c r="F31" s="23">
        <f t="shared" si="2"/>
        <v>0</v>
      </c>
      <c r="G31" s="23">
        <f t="shared" si="6"/>
        <v>1</v>
      </c>
      <c r="I31" s="23">
        <v>29</v>
      </c>
      <c r="J31" s="30">
        <f>IF(I31&lt;=Calculator!$F$9,J30+Calculator!$F$6*'Growth rate'!O31,0)</f>
        <v>6.6000000000000032</v>
      </c>
      <c r="K31" s="23">
        <f t="shared" si="3"/>
        <v>0.28999999999999998</v>
      </c>
      <c r="L31" s="23">
        <f t="shared" si="9"/>
        <v>100</v>
      </c>
      <c r="M31" s="23">
        <f t="shared" si="4"/>
        <v>-1.8399999999999999</v>
      </c>
      <c r="N31" s="23">
        <f t="shared" si="5"/>
        <v>0</v>
      </c>
      <c r="O31" s="23">
        <f t="shared" si="7"/>
        <v>1</v>
      </c>
    </row>
    <row r="32" spans="1:15" x14ac:dyDescent="0.35">
      <c r="A32" s="23">
        <v>30</v>
      </c>
      <c r="B32" s="30">
        <f>IF(A32&lt;=Calculator!$B$9,B31+Calculator!$B$6*'Growth rate'!G32,0)</f>
        <v>15.799999999999979</v>
      </c>
      <c r="C32" s="23">
        <f t="shared" si="0"/>
        <v>0.3</v>
      </c>
      <c r="D32" s="23">
        <f t="shared" si="8"/>
        <v>100</v>
      </c>
      <c r="E32" s="23">
        <f t="shared" si="1"/>
        <v>-1.8000000000000003</v>
      </c>
      <c r="F32" s="23">
        <f t="shared" si="2"/>
        <v>0</v>
      </c>
      <c r="G32" s="23">
        <f t="shared" si="6"/>
        <v>1</v>
      </c>
      <c r="I32" s="23">
        <v>30</v>
      </c>
      <c r="J32" s="30">
        <f>IF(I32&lt;=Calculator!$F$9,J31+Calculator!$F$6*'Growth rate'!O32,0)</f>
        <v>6.8000000000000034</v>
      </c>
      <c r="K32" s="23">
        <f t="shared" si="3"/>
        <v>0.3</v>
      </c>
      <c r="L32" s="23">
        <f t="shared" si="9"/>
        <v>100</v>
      </c>
      <c r="M32" s="23">
        <f t="shared" si="4"/>
        <v>-1.8000000000000003</v>
      </c>
      <c r="N32" s="23">
        <f t="shared" si="5"/>
        <v>0</v>
      </c>
      <c r="O32" s="23">
        <f t="shared" si="7"/>
        <v>1</v>
      </c>
    </row>
    <row r="33" spans="1:15" x14ac:dyDescent="0.35">
      <c r="A33" s="23">
        <v>31</v>
      </c>
      <c r="B33" s="30">
        <f>IF(A33&lt;=Calculator!$B$9,B32+Calculator!$B$6*'Growth rate'!G33,0)</f>
        <v>15.999999999999979</v>
      </c>
      <c r="C33" s="23">
        <f t="shared" si="0"/>
        <v>0.31</v>
      </c>
      <c r="D33" s="23">
        <f t="shared" si="8"/>
        <v>100</v>
      </c>
      <c r="E33" s="23">
        <f t="shared" si="1"/>
        <v>-1.76</v>
      </c>
      <c r="F33" s="23">
        <f t="shared" si="2"/>
        <v>0</v>
      </c>
      <c r="G33" s="23">
        <f t="shared" si="6"/>
        <v>1</v>
      </c>
      <c r="I33" s="23">
        <v>31</v>
      </c>
      <c r="J33" s="30">
        <f>IF(I33&lt;=Calculator!$F$9,J32+Calculator!$F$6*'Growth rate'!O33,0)</f>
        <v>7.0000000000000036</v>
      </c>
      <c r="K33" s="23">
        <f t="shared" si="3"/>
        <v>0.31</v>
      </c>
      <c r="L33" s="23">
        <f t="shared" si="9"/>
        <v>100</v>
      </c>
      <c r="M33" s="23">
        <f t="shared" si="4"/>
        <v>-1.76</v>
      </c>
      <c r="N33" s="23">
        <f t="shared" si="5"/>
        <v>0</v>
      </c>
      <c r="O33" s="23">
        <f t="shared" si="7"/>
        <v>1</v>
      </c>
    </row>
    <row r="34" spans="1:15" x14ac:dyDescent="0.35">
      <c r="A34" s="23">
        <v>32</v>
      </c>
      <c r="B34" s="30">
        <f>IF(A34&lt;=Calculator!$B$9,B33+Calculator!$B$6*'Growth rate'!G34,0)</f>
        <v>16.199999999999978</v>
      </c>
      <c r="C34" s="23">
        <f t="shared" si="0"/>
        <v>0.32</v>
      </c>
      <c r="D34" s="23">
        <f t="shared" si="8"/>
        <v>100</v>
      </c>
      <c r="E34" s="23">
        <f t="shared" si="1"/>
        <v>-1.72</v>
      </c>
      <c r="F34" s="23">
        <f t="shared" si="2"/>
        <v>0</v>
      </c>
      <c r="G34" s="23">
        <f t="shared" si="6"/>
        <v>1</v>
      </c>
      <c r="I34" s="23">
        <v>32</v>
      </c>
      <c r="J34" s="30">
        <f>IF(I34&lt;=Calculator!$F$9,J33+Calculator!$F$6*'Growth rate'!O34,0)</f>
        <v>7.2000000000000037</v>
      </c>
      <c r="K34" s="23">
        <f t="shared" si="3"/>
        <v>0.32</v>
      </c>
      <c r="L34" s="23">
        <f t="shared" si="9"/>
        <v>100</v>
      </c>
      <c r="M34" s="23">
        <f t="shared" si="4"/>
        <v>-1.72</v>
      </c>
      <c r="N34" s="23">
        <f t="shared" si="5"/>
        <v>0</v>
      </c>
      <c r="O34" s="23">
        <f t="shared" si="7"/>
        <v>1</v>
      </c>
    </row>
    <row r="35" spans="1:15" x14ac:dyDescent="0.35">
      <c r="A35" s="23">
        <v>33</v>
      </c>
      <c r="B35" s="30">
        <f>IF(A35&lt;=Calculator!$B$9,B34+Calculator!$B$6*'Growth rate'!G35,0)</f>
        <v>16.399999999999977</v>
      </c>
      <c r="C35" s="23">
        <f t="shared" si="0"/>
        <v>0.33</v>
      </c>
      <c r="D35" s="23">
        <f t="shared" si="8"/>
        <v>100</v>
      </c>
      <c r="E35" s="23">
        <f t="shared" si="1"/>
        <v>-1.68</v>
      </c>
      <c r="F35" s="23">
        <f t="shared" si="2"/>
        <v>0</v>
      </c>
      <c r="G35" s="23">
        <f t="shared" si="6"/>
        <v>1</v>
      </c>
      <c r="I35" s="23">
        <v>33</v>
      </c>
      <c r="J35" s="30">
        <f>IF(I35&lt;=Calculator!$F$9,J34+Calculator!$F$6*'Growth rate'!O35,0)</f>
        <v>7.4000000000000039</v>
      </c>
      <c r="K35" s="23">
        <f t="shared" si="3"/>
        <v>0.33</v>
      </c>
      <c r="L35" s="23">
        <f t="shared" si="9"/>
        <v>100</v>
      </c>
      <c r="M35" s="23">
        <f t="shared" si="4"/>
        <v>-1.68</v>
      </c>
      <c r="N35" s="23">
        <f t="shared" si="5"/>
        <v>0</v>
      </c>
      <c r="O35" s="23">
        <f t="shared" si="7"/>
        <v>1</v>
      </c>
    </row>
    <row r="36" spans="1:15" x14ac:dyDescent="0.35">
      <c r="A36" s="23">
        <v>34</v>
      </c>
      <c r="B36" s="30">
        <f>IF(A36&lt;=Calculator!$B$9,B35+Calculator!$B$6*'Growth rate'!G36,0)</f>
        <v>16.599999999999977</v>
      </c>
      <c r="C36" s="23">
        <f t="shared" si="0"/>
        <v>0.34</v>
      </c>
      <c r="D36" s="23">
        <f t="shared" si="8"/>
        <v>100</v>
      </c>
      <c r="E36" s="23">
        <f t="shared" si="1"/>
        <v>-1.6399999999999997</v>
      </c>
      <c r="F36" s="23">
        <f t="shared" si="2"/>
        <v>0</v>
      </c>
      <c r="G36" s="23">
        <f t="shared" si="6"/>
        <v>1</v>
      </c>
      <c r="I36" s="23">
        <v>34</v>
      </c>
      <c r="J36" s="30">
        <f>IF(I36&lt;=Calculator!$F$9,J35+Calculator!$F$6*'Growth rate'!O36,0)</f>
        <v>7.6000000000000041</v>
      </c>
      <c r="K36" s="23">
        <f t="shared" si="3"/>
        <v>0.34</v>
      </c>
      <c r="L36" s="23">
        <f t="shared" si="9"/>
        <v>100</v>
      </c>
      <c r="M36" s="23">
        <f t="shared" si="4"/>
        <v>-1.6399999999999997</v>
      </c>
      <c r="N36" s="23">
        <f t="shared" si="5"/>
        <v>0</v>
      </c>
      <c r="O36" s="23">
        <f t="shared" si="7"/>
        <v>1</v>
      </c>
    </row>
    <row r="37" spans="1:15" x14ac:dyDescent="0.35">
      <c r="A37" s="23">
        <v>35</v>
      </c>
      <c r="B37" s="30">
        <f>IF(A37&lt;=Calculator!$B$9,B36+Calculator!$B$6*'Growth rate'!G37,0)</f>
        <v>16.799999999999976</v>
      </c>
      <c r="C37" s="23">
        <f t="shared" si="0"/>
        <v>0.35</v>
      </c>
      <c r="D37" s="23">
        <f t="shared" si="8"/>
        <v>100</v>
      </c>
      <c r="E37" s="23">
        <f t="shared" si="1"/>
        <v>-1.6</v>
      </c>
      <c r="F37" s="23">
        <f t="shared" si="2"/>
        <v>0</v>
      </c>
      <c r="G37" s="23">
        <f t="shared" si="6"/>
        <v>1</v>
      </c>
      <c r="I37" s="23">
        <v>35</v>
      </c>
      <c r="J37" s="30">
        <f>IF(I37&lt;=Calculator!$F$9,J36+Calculator!$F$6*'Growth rate'!O37,0)</f>
        <v>7.8000000000000043</v>
      </c>
      <c r="K37" s="23">
        <f t="shared" si="3"/>
        <v>0.35</v>
      </c>
      <c r="L37" s="23">
        <f t="shared" si="9"/>
        <v>100</v>
      </c>
      <c r="M37" s="23">
        <f t="shared" si="4"/>
        <v>-1.6</v>
      </c>
      <c r="N37" s="23">
        <f t="shared" si="5"/>
        <v>0</v>
      </c>
      <c r="O37" s="23">
        <f t="shared" si="7"/>
        <v>1</v>
      </c>
    </row>
    <row r="38" spans="1:15" x14ac:dyDescent="0.35">
      <c r="A38" s="23">
        <v>36</v>
      </c>
      <c r="B38" s="30">
        <f>IF(A38&lt;=Calculator!$B$9,B37+Calculator!$B$6*'Growth rate'!G38,0)</f>
        <v>16.999999999999975</v>
      </c>
      <c r="C38" s="23">
        <f t="shared" si="0"/>
        <v>0.36</v>
      </c>
      <c r="D38" s="23">
        <f t="shared" si="8"/>
        <v>100</v>
      </c>
      <c r="E38" s="23">
        <f t="shared" si="1"/>
        <v>-1.56</v>
      </c>
      <c r="F38" s="23">
        <f t="shared" si="2"/>
        <v>0</v>
      </c>
      <c r="G38" s="23">
        <f t="shared" si="6"/>
        <v>1</v>
      </c>
      <c r="I38" s="23">
        <v>36</v>
      </c>
      <c r="J38" s="30">
        <f>IF(I38&lt;=Calculator!$F$9,J37+Calculator!$F$6*'Growth rate'!O38,0)</f>
        <v>8.0000000000000036</v>
      </c>
      <c r="K38" s="23">
        <f t="shared" si="3"/>
        <v>0.36</v>
      </c>
      <c r="L38" s="23">
        <f t="shared" si="9"/>
        <v>100</v>
      </c>
      <c r="M38" s="23">
        <f t="shared" si="4"/>
        <v>-1.56</v>
      </c>
      <c r="N38" s="23">
        <f t="shared" si="5"/>
        <v>0</v>
      </c>
      <c r="O38" s="23">
        <f t="shared" si="7"/>
        <v>1</v>
      </c>
    </row>
    <row r="39" spans="1:15" x14ac:dyDescent="0.35">
      <c r="A39" s="23">
        <v>37</v>
      </c>
      <c r="B39" s="30">
        <f>IF(A39&lt;=Calculator!$B$9,B38+Calculator!$B$6*'Growth rate'!G39,0)</f>
        <v>17.199999999999974</v>
      </c>
      <c r="C39" s="23">
        <f t="shared" si="0"/>
        <v>0.37</v>
      </c>
      <c r="D39" s="23">
        <f t="shared" si="8"/>
        <v>100</v>
      </c>
      <c r="E39" s="23">
        <f t="shared" si="1"/>
        <v>-1.52</v>
      </c>
      <c r="F39" s="23">
        <f t="shared" si="2"/>
        <v>0</v>
      </c>
      <c r="G39" s="23">
        <f t="shared" si="6"/>
        <v>1</v>
      </c>
      <c r="I39" s="23">
        <v>37</v>
      </c>
      <c r="J39" s="30">
        <f>IF(I39&lt;=Calculator!$F$9,J38+Calculator!$F$6*'Growth rate'!O39,0)</f>
        <v>8.2000000000000028</v>
      </c>
      <c r="K39" s="23">
        <f t="shared" si="3"/>
        <v>0.37</v>
      </c>
      <c r="L39" s="23">
        <f t="shared" si="9"/>
        <v>100</v>
      </c>
      <c r="M39" s="23">
        <f t="shared" si="4"/>
        <v>-1.52</v>
      </c>
      <c r="N39" s="23">
        <f t="shared" si="5"/>
        <v>0</v>
      </c>
      <c r="O39" s="23">
        <f t="shared" si="7"/>
        <v>1</v>
      </c>
    </row>
    <row r="40" spans="1:15" x14ac:dyDescent="0.35">
      <c r="A40" s="23">
        <v>38</v>
      </c>
      <c r="B40" s="30">
        <f>IF(A40&lt;=Calculator!$B$9,B39+Calculator!$B$6*'Growth rate'!G40,0)</f>
        <v>17.399999999999974</v>
      </c>
      <c r="C40" s="23">
        <f t="shared" si="0"/>
        <v>0.38</v>
      </c>
      <c r="D40" s="23">
        <f t="shared" si="8"/>
        <v>100</v>
      </c>
      <c r="E40" s="23">
        <f t="shared" si="1"/>
        <v>-1.48</v>
      </c>
      <c r="F40" s="23">
        <f t="shared" si="2"/>
        <v>0</v>
      </c>
      <c r="G40" s="23">
        <f t="shared" si="6"/>
        <v>1</v>
      </c>
      <c r="I40" s="23">
        <v>38</v>
      </c>
      <c r="J40" s="30">
        <f>IF(I40&lt;=Calculator!$F$9,J39+Calculator!$F$6*'Growth rate'!O40,0)</f>
        <v>8.4000000000000021</v>
      </c>
      <c r="K40" s="23">
        <f t="shared" si="3"/>
        <v>0.38</v>
      </c>
      <c r="L40" s="23">
        <f t="shared" si="9"/>
        <v>100</v>
      </c>
      <c r="M40" s="23">
        <f t="shared" si="4"/>
        <v>-1.48</v>
      </c>
      <c r="N40" s="23">
        <f t="shared" si="5"/>
        <v>0</v>
      </c>
      <c r="O40" s="23">
        <f t="shared" si="7"/>
        <v>1</v>
      </c>
    </row>
    <row r="41" spans="1:15" x14ac:dyDescent="0.35">
      <c r="A41" s="23">
        <v>39</v>
      </c>
      <c r="B41" s="30">
        <f>IF(A41&lt;=Calculator!$B$9,B40+Calculator!$B$6*'Growth rate'!G41,0)</f>
        <v>17.599999999999973</v>
      </c>
      <c r="C41" s="23">
        <f t="shared" si="0"/>
        <v>0.39</v>
      </c>
      <c r="D41" s="23">
        <f t="shared" si="8"/>
        <v>100</v>
      </c>
      <c r="E41" s="23">
        <f t="shared" si="1"/>
        <v>-1.44</v>
      </c>
      <c r="F41" s="23">
        <f t="shared" si="2"/>
        <v>0</v>
      </c>
      <c r="G41" s="23">
        <f t="shared" si="6"/>
        <v>1</v>
      </c>
      <c r="I41" s="23">
        <v>39</v>
      </c>
      <c r="J41" s="30">
        <f>IF(I41&lt;=Calculator!$F$9,J40+Calculator!$F$6*'Growth rate'!O41,0)</f>
        <v>8.6000000000000014</v>
      </c>
      <c r="K41" s="23">
        <f t="shared" si="3"/>
        <v>0.39</v>
      </c>
      <c r="L41" s="23">
        <f t="shared" si="9"/>
        <v>100</v>
      </c>
      <c r="M41" s="23">
        <f t="shared" si="4"/>
        <v>-1.44</v>
      </c>
      <c r="N41" s="23">
        <f t="shared" si="5"/>
        <v>0</v>
      </c>
      <c r="O41" s="23">
        <f t="shared" si="7"/>
        <v>1</v>
      </c>
    </row>
    <row r="42" spans="1:15" x14ac:dyDescent="0.35">
      <c r="A42" s="23">
        <v>40</v>
      </c>
      <c r="B42" s="30">
        <f>IF(A42&lt;=Calculator!$B$9,B41+Calculator!$B$6*'Growth rate'!G42,0)</f>
        <v>17.799999999999972</v>
      </c>
      <c r="C42" s="23">
        <f t="shared" si="0"/>
        <v>0.4</v>
      </c>
      <c r="D42" s="23">
        <f t="shared" si="8"/>
        <v>100</v>
      </c>
      <c r="E42" s="23">
        <f t="shared" si="1"/>
        <v>-1.4</v>
      </c>
      <c r="F42" s="23">
        <f t="shared" si="2"/>
        <v>0</v>
      </c>
      <c r="G42" s="23">
        <f t="shared" si="6"/>
        <v>1</v>
      </c>
      <c r="I42" s="23">
        <v>40</v>
      </c>
      <c r="J42" s="30">
        <f>IF(I42&lt;=Calculator!$F$9,J41+Calculator!$F$6*'Growth rate'!O42,0)</f>
        <v>8.8000000000000007</v>
      </c>
      <c r="K42" s="23">
        <f t="shared" si="3"/>
        <v>0.4</v>
      </c>
      <c r="L42" s="23">
        <f t="shared" si="9"/>
        <v>100</v>
      </c>
      <c r="M42" s="23">
        <f t="shared" si="4"/>
        <v>-1.4</v>
      </c>
      <c r="N42" s="23">
        <f t="shared" si="5"/>
        <v>0</v>
      </c>
      <c r="O42" s="23">
        <f t="shared" si="7"/>
        <v>1</v>
      </c>
    </row>
    <row r="43" spans="1:15" x14ac:dyDescent="0.35">
      <c r="A43" s="23">
        <v>41</v>
      </c>
      <c r="B43" s="30">
        <f>IF(A43&lt;=Calculator!$B$9,B42+Calculator!$B$6*'Growth rate'!G43,0)</f>
        <v>17.999999999999972</v>
      </c>
      <c r="C43" s="23">
        <f t="shared" si="0"/>
        <v>0.41</v>
      </c>
      <c r="D43" s="23">
        <f t="shared" si="8"/>
        <v>100</v>
      </c>
      <c r="E43" s="23">
        <f t="shared" si="1"/>
        <v>-1.36</v>
      </c>
      <c r="F43" s="23">
        <f t="shared" si="2"/>
        <v>0</v>
      </c>
      <c r="G43" s="23">
        <f t="shared" si="6"/>
        <v>1</v>
      </c>
      <c r="I43" s="23">
        <v>41</v>
      </c>
      <c r="J43" s="30">
        <f>IF(I43&lt;=Calculator!$F$9,J42+Calculator!$F$6*'Growth rate'!O43,0)</f>
        <v>9</v>
      </c>
      <c r="K43" s="23">
        <f t="shared" si="3"/>
        <v>0.41</v>
      </c>
      <c r="L43" s="23">
        <f t="shared" si="9"/>
        <v>100</v>
      </c>
      <c r="M43" s="23">
        <f t="shared" si="4"/>
        <v>-1.36</v>
      </c>
      <c r="N43" s="23">
        <f t="shared" si="5"/>
        <v>0</v>
      </c>
      <c r="O43" s="23">
        <f t="shared" si="7"/>
        <v>1</v>
      </c>
    </row>
    <row r="44" spans="1:15" x14ac:dyDescent="0.35">
      <c r="A44" s="23">
        <v>42</v>
      </c>
      <c r="B44" s="30">
        <f>IF(A44&lt;=Calculator!$B$9,B43+Calculator!$B$6*'Growth rate'!G44,0)</f>
        <v>18.199999999999971</v>
      </c>
      <c r="C44" s="23">
        <f t="shared" si="0"/>
        <v>0.42</v>
      </c>
      <c r="D44" s="23">
        <f t="shared" si="8"/>
        <v>100</v>
      </c>
      <c r="E44" s="23">
        <f t="shared" si="1"/>
        <v>-1.32</v>
      </c>
      <c r="F44" s="23">
        <f t="shared" si="2"/>
        <v>0</v>
      </c>
      <c r="G44" s="23">
        <f t="shared" si="6"/>
        <v>1</v>
      </c>
      <c r="I44" s="23">
        <v>42</v>
      </c>
      <c r="J44" s="30">
        <f>IF(I44&lt;=Calculator!$F$9,J43+Calculator!$F$6*'Growth rate'!O44,0)</f>
        <v>9.1999999999999993</v>
      </c>
      <c r="K44" s="23">
        <f t="shared" si="3"/>
        <v>0.42</v>
      </c>
      <c r="L44" s="23">
        <f t="shared" si="9"/>
        <v>100</v>
      </c>
      <c r="M44" s="23">
        <f t="shared" si="4"/>
        <v>-1.32</v>
      </c>
      <c r="N44" s="23">
        <f t="shared" si="5"/>
        <v>0</v>
      </c>
      <c r="O44" s="23">
        <f t="shared" si="7"/>
        <v>1</v>
      </c>
    </row>
    <row r="45" spans="1:15" x14ac:dyDescent="0.35">
      <c r="A45" s="23">
        <v>43</v>
      </c>
      <c r="B45" s="30">
        <f>IF(A45&lt;=Calculator!$B$9,B44+Calculator!$B$6*'Growth rate'!G45,0)</f>
        <v>18.39999999999997</v>
      </c>
      <c r="C45" s="23">
        <f t="shared" si="0"/>
        <v>0.43</v>
      </c>
      <c r="D45" s="23">
        <f t="shared" si="8"/>
        <v>100</v>
      </c>
      <c r="E45" s="23">
        <f t="shared" si="1"/>
        <v>-1.28</v>
      </c>
      <c r="F45" s="23">
        <f t="shared" si="2"/>
        <v>0</v>
      </c>
      <c r="G45" s="23">
        <f t="shared" si="6"/>
        <v>1</v>
      </c>
      <c r="I45" s="23">
        <v>43</v>
      </c>
      <c r="J45" s="30">
        <f>IF(I45&lt;=Calculator!$F$9,J44+Calculator!$F$6*'Growth rate'!O45,0)</f>
        <v>9.3999999999999986</v>
      </c>
      <c r="K45" s="23">
        <f t="shared" si="3"/>
        <v>0.43</v>
      </c>
      <c r="L45" s="23">
        <f t="shared" si="9"/>
        <v>100</v>
      </c>
      <c r="M45" s="23">
        <f t="shared" si="4"/>
        <v>-1.28</v>
      </c>
      <c r="N45" s="23">
        <f t="shared" si="5"/>
        <v>0</v>
      </c>
      <c r="O45" s="23">
        <f t="shared" si="7"/>
        <v>1</v>
      </c>
    </row>
    <row r="46" spans="1:15" x14ac:dyDescent="0.35">
      <c r="A46" s="23">
        <v>44</v>
      </c>
      <c r="B46" s="30">
        <f>IF(A46&lt;=Calculator!$B$9,B45+Calculator!$B$6*'Growth rate'!G46,0)</f>
        <v>18.599999999999969</v>
      </c>
      <c r="C46" s="23">
        <f t="shared" si="0"/>
        <v>0.44</v>
      </c>
      <c r="D46" s="23">
        <f t="shared" si="8"/>
        <v>100</v>
      </c>
      <c r="E46" s="23">
        <f t="shared" si="1"/>
        <v>-1.24</v>
      </c>
      <c r="F46" s="23">
        <f t="shared" si="2"/>
        <v>0</v>
      </c>
      <c r="G46" s="23">
        <f t="shared" si="6"/>
        <v>1</v>
      </c>
      <c r="I46" s="23">
        <v>44</v>
      </c>
      <c r="J46" s="30">
        <f>IF(I46&lt;=Calculator!$F$9,J45+Calculator!$F$6*'Growth rate'!O46,0)</f>
        <v>9.5999999999999979</v>
      </c>
      <c r="K46" s="23">
        <f t="shared" si="3"/>
        <v>0.44</v>
      </c>
      <c r="L46" s="23">
        <f t="shared" si="9"/>
        <v>100</v>
      </c>
      <c r="M46" s="23">
        <f t="shared" si="4"/>
        <v>-1.24</v>
      </c>
      <c r="N46" s="23">
        <f t="shared" si="5"/>
        <v>0</v>
      </c>
      <c r="O46" s="23">
        <f t="shared" si="7"/>
        <v>1</v>
      </c>
    </row>
    <row r="47" spans="1:15" x14ac:dyDescent="0.35">
      <c r="A47" s="23">
        <v>45</v>
      </c>
      <c r="B47" s="30">
        <f>IF(A47&lt;=Calculator!$B$9,B46+Calculator!$B$6*'Growth rate'!G47,0)</f>
        <v>18.799999999999969</v>
      </c>
      <c r="C47" s="23">
        <f t="shared" si="0"/>
        <v>0.45</v>
      </c>
      <c r="D47" s="23">
        <f t="shared" si="8"/>
        <v>100</v>
      </c>
      <c r="E47" s="23">
        <f t="shared" si="1"/>
        <v>-1.2</v>
      </c>
      <c r="F47" s="23">
        <f t="shared" si="2"/>
        <v>0</v>
      </c>
      <c r="G47" s="23">
        <f t="shared" si="6"/>
        <v>1</v>
      </c>
      <c r="I47" s="23">
        <v>45</v>
      </c>
      <c r="J47" s="30">
        <f>IF(I47&lt;=Calculator!$F$9,J46+Calculator!$F$6*'Growth rate'!O47,0)</f>
        <v>9.7999999999999972</v>
      </c>
      <c r="K47" s="23">
        <f t="shared" si="3"/>
        <v>0.45</v>
      </c>
      <c r="L47" s="23">
        <f t="shared" si="9"/>
        <v>100</v>
      </c>
      <c r="M47" s="23">
        <f t="shared" si="4"/>
        <v>-1.2</v>
      </c>
      <c r="N47" s="23">
        <f t="shared" si="5"/>
        <v>0</v>
      </c>
      <c r="O47" s="23">
        <f t="shared" si="7"/>
        <v>1</v>
      </c>
    </row>
    <row r="48" spans="1:15" x14ac:dyDescent="0.35">
      <c r="A48" s="23">
        <v>46</v>
      </c>
      <c r="B48" s="30">
        <f>IF(A48&lt;=Calculator!$B$9,B47+Calculator!$B$6*'Growth rate'!G48,0)</f>
        <v>18.999999999999968</v>
      </c>
      <c r="C48" s="23">
        <f t="shared" si="0"/>
        <v>0.46</v>
      </c>
      <c r="D48" s="23">
        <f t="shared" si="8"/>
        <v>100</v>
      </c>
      <c r="E48" s="23">
        <f t="shared" si="1"/>
        <v>-1.1599999999999999</v>
      </c>
      <c r="F48" s="23">
        <f t="shared" si="2"/>
        <v>0</v>
      </c>
      <c r="G48" s="23">
        <f t="shared" si="6"/>
        <v>1</v>
      </c>
      <c r="I48" s="23">
        <v>46</v>
      </c>
      <c r="J48" s="30">
        <f>IF(I48&lt;=Calculator!$F$9,J47+Calculator!$F$6*'Growth rate'!O48,0)</f>
        <v>9.9999999999999964</v>
      </c>
      <c r="K48" s="23">
        <f t="shared" si="3"/>
        <v>0.46</v>
      </c>
      <c r="L48" s="23">
        <f t="shared" si="9"/>
        <v>100</v>
      </c>
      <c r="M48" s="23">
        <f t="shared" si="4"/>
        <v>-1.1599999999999999</v>
      </c>
      <c r="N48" s="23">
        <f t="shared" si="5"/>
        <v>0</v>
      </c>
      <c r="O48" s="23">
        <f t="shared" si="7"/>
        <v>1</v>
      </c>
    </row>
    <row r="49" spans="1:15" x14ac:dyDescent="0.35">
      <c r="A49" s="23">
        <v>47</v>
      </c>
      <c r="B49" s="30">
        <f>IF(A49&lt;=Calculator!$B$9,B48+Calculator!$B$6*'Growth rate'!G49,0)</f>
        <v>19.199999999999967</v>
      </c>
      <c r="C49" s="23">
        <f t="shared" si="0"/>
        <v>0.47</v>
      </c>
      <c r="D49" s="23">
        <f t="shared" si="8"/>
        <v>100</v>
      </c>
      <c r="E49" s="23">
        <f t="shared" si="1"/>
        <v>-1.1200000000000001</v>
      </c>
      <c r="F49" s="23">
        <f t="shared" si="2"/>
        <v>0</v>
      </c>
      <c r="G49" s="23">
        <f t="shared" si="6"/>
        <v>1</v>
      </c>
      <c r="I49" s="23">
        <v>47</v>
      </c>
      <c r="J49" s="30">
        <f>IF(I49&lt;=Calculator!$F$9,J48+Calculator!$F$6*'Growth rate'!O49,0)</f>
        <v>10.199999999999996</v>
      </c>
      <c r="K49" s="23">
        <f t="shared" si="3"/>
        <v>0.47</v>
      </c>
      <c r="L49" s="23">
        <f t="shared" si="9"/>
        <v>100</v>
      </c>
      <c r="M49" s="23">
        <f t="shared" si="4"/>
        <v>-1.1200000000000001</v>
      </c>
      <c r="N49" s="23">
        <f t="shared" si="5"/>
        <v>0</v>
      </c>
      <c r="O49" s="23">
        <f t="shared" si="7"/>
        <v>1</v>
      </c>
    </row>
    <row r="50" spans="1:15" x14ac:dyDescent="0.35">
      <c r="A50" s="23">
        <v>48</v>
      </c>
      <c r="B50" s="30">
        <f>IF(A50&lt;=Calculator!$B$9,B49+Calculator!$B$6*'Growth rate'!G50,0)</f>
        <v>19.399999999999967</v>
      </c>
      <c r="C50" s="23">
        <f t="shared" si="0"/>
        <v>0.48</v>
      </c>
      <c r="D50" s="23">
        <f t="shared" si="8"/>
        <v>100</v>
      </c>
      <c r="E50" s="23">
        <f t="shared" si="1"/>
        <v>-1.08</v>
      </c>
      <c r="F50" s="23">
        <f t="shared" si="2"/>
        <v>0</v>
      </c>
      <c r="G50" s="23">
        <f t="shared" si="6"/>
        <v>1</v>
      </c>
      <c r="I50" s="23">
        <v>48</v>
      </c>
      <c r="J50" s="30">
        <f>IF(I50&lt;=Calculator!$F$9,J49+Calculator!$F$6*'Growth rate'!O50,0)</f>
        <v>10.399999999999995</v>
      </c>
      <c r="K50" s="23">
        <f t="shared" si="3"/>
        <v>0.48</v>
      </c>
      <c r="L50" s="23">
        <f t="shared" si="9"/>
        <v>100</v>
      </c>
      <c r="M50" s="23">
        <f t="shared" si="4"/>
        <v>-1.08</v>
      </c>
      <c r="N50" s="23">
        <f t="shared" si="5"/>
        <v>0</v>
      </c>
      <c r="O50" s="23">
        <f t="shared" si="7"/>
        <v>1</v>
      </c>
    </row>
    <row r="51" spans="1:15" x14ac:dyDescent="0.35">
      <c r="A51" s="23">
        <v>49</v>
      </c>
      <c r="B51" s="30">
        <f>IF(A51&lt;=Calculator!$B$9,B50+Calculator!$B$6*'Growth rate'!G51,0)</f>
        <v>19.599999999999966</v>
      </c>
      <c r="C51" s="23">
        <f t="shared" si="0"/>
        <v>0.49</v>
      </c>
      <c r="D51" s="23">
        <f t="shared" si="8"/>
        <v>100</v>
      </c>
      <c r="E51" s="23">
        <f t="shared" si="1"/>
        <v>-1.04</v>
      </c>
      <c r="F51" s="23">
        <f t="shared" si="2"/>
        <v>0</v>
      </c>
      <c r="G51" s="23">
        <f t="shared" si="6"/>
        <v>1</v>
      </c>
      <c r="I51" s="23">
        <v>49</v>
      </c>
      <c r="J51" s="30">
        <f>IF(I51&lt;=Calculator!$F$9,J50+Calculator!$F$6*'Growth rate'!O51,0)</f>
        <v>10.599999999999994</v>
      </c>
      <c r="K51" s="23">
        <f t="shared" si="3"/>
        <v>0.49</v>
      </c>
      <c r="L51" s="23">
        <f t="shared" si="9"/>
        <v>100</v>
      </c>
      <c r="M51" s="23">
        <f t="shared" si="4"/>
        <v>-1.04</v>
      </c>
      <c r="N51" s="23">
        <f t="shared" si="5"/>
        <v>0</v>
      </c>
      <c r="O51" s="23">
        <f t="shared" si="7"/>
        <v>1</v>
      </c>
    </row>
    <row r="52" spans="1:15" x14ac:dyDescent="0.35">
      <c r="A52" s="23">
        <v>50</v>
      </c>
      <c r="B52" s="30">
        <f>IF(A52&lt;=Calculator!$B$9,B51+Calculator!$B$6*'Growth rate'!G52,0)</f>
        <v>19.799999999999965</v>
      </c>
      <c r="C52" s="23">
        <f t="shared" si="0"/>
        <v>0.5</v>
      </c>
      <c r="D52" s="23">
        <f t="shared" si="8"/>
        <v>100</v>
      </c>
      <c r="E52" s="23">
        <f t="shared" si="1"/>
        <v>-1</v>
      </c>
      <c r="F52" s="23">
        <f t="shared" si="2"/>
        <v>0</v>
      </c>
      <c r="G52" s="23">
        <f t="shared" si="6"/>
        <v>1</v>
      </c>
      <c r="I52" s="23">
        <v>50</v>
      </c>
      <c r="J52" s="30">
        <f>IF(I52&lt;=Calculator!$F$9,J51+Calculator!$F$6*'Growth rate'!O52,0)</f>
        <v>10.799999999999994</v>
      </c>
      <c r="K52" s="23">
        <f t="shared" si="3"/>
        <v>0.5</v>
      </c>
      <c r="L52" s="23">
        <f t="shared" si="9"/>
        <v>100</v>
      </c>
      <c r="M52" s="23">
        <f t="shared" si="4"/>
        <v>-1</v>
      </c>
      <c r="N52" s="23">
        <f t="shared" si="5"/>
        <v>0</v>
      </c>
      <c r="O52" s="23">
        <f t="shared" si="7"/>
        <v>1</v>
      </c>
    </row>
    <row r="53" spans="1:15" x14ac:dyDescent="0.35">
      <c r="A53" s="23">
        <v>51</v>
      </c>
      <c r="B53" s="30">
        <f>IF(A53&lt;=Calculator!$B$9,B52+Calculator!$B$6*'Growth rate'!G53,0)</f>
        <v>19.999999999999964</v>
      </c>
      <c r="C53" s="23">
        <f t="shared" si="0"/>
        <v>0.51</v>
      </c>
      <c r="D53" s="23">
        <f t="shared" si="8"/>
        <v>100</v>
      </c>
      <c r="E53" s="23">
        <f t="shared" si="1"/>
        <v>-0.96</v>
      </c>
      <c r="F53" s="23">
        <f t="shared" si="2"/>
        <v>0</v>
      </c>
      <c r="G53" s="23">
        <f t="shared" si="6"/>
        <v>1</v>
      </c>
      <c r="I53" s="23">
        <v>51</v>
      </c>
      <c r="J53" s="30">
        <f>IF(I53&lt;=Calculator!$F$9,J52+Calculator!$F$6*'Growth rate'!O53,0)</f>
        <v>10.999999999999993</v>
      </c>
      <c r="K53" s="23">
        <f t="shared" si="3"/>
        <v>0.51</v>
      </c>
      <c r="L53" s="23">
        <f t="shared" si="9"/>
        <v>100</v>
      </c>
      <c r="M53" s="23">
        <f t="shared" si="4"/>
        <v>-0.96</v>
      </c>
      <c r="N53" s="23">
        <f t="shared" si="5"/>
        <v>0</v>
      </c>
      <c r="O53" s="23">
        <f t="shared" si="7"/>
        <v>1</v>
      </c>
    </row>
    <row r="54" spans="1:15" x14ac:dyDescent="0.35">
      <c r="A54" s="23">
        <v>52</v>
      </c>
      <c r="B54" s="30">
        <f>IF(A54&lt;=Calculator!$B$9,B53+Calculator!$B$6*'Growth rate'!G54,0)</f>
        <v>20.199999999999964</v>
      </c>
      <c r="C54" s="23">
        <f t="shared" si="0"/>
        <v>0.52</v>
      </c>
      <c r="D54" s="23">
        <f t="shared" si="8"/>
        <v>100</v>
      </c>
      <c r="E54" s="23">
        <f t="shared" si="1"/>
        <v>-0.91999999999999993</v>
      </c>
      <c r="F54" s="23">
        <f t="shared" si="2"/>
        <v>0</v>
      </c>
      <c r="G54" s="23">
        <f t="shared" si="6"/>
        <v>1</v>
      </c>
      <c r="I54" s="23">
        <v>52</v>
      </c>
      <c r="J54" s="30">
        <f>IF(I54&lt;=Calculator!$F$9,J53+Calculator!$F$6*'Growth rate'!O54,0)</f>
        <v>11.199999999999992</v>
      </c>
      <c r="K54" s="23">
        <f t="shared" si="3"/>
        <v>0.52</v>
      </c>
      <c r="L54" s="23">
        <f t="shared" si="9"/>
        <v>100</v>
      </c>
      <c r="M54" s="23">
        <f t="shared" si="4"/>
        <v>-0.91999999999999993</v>
      </c>
      <c r="N54" s="23">
        <f t="shared" si="5"/>
        <v>0</v>
      </c>
      <c r="O54" s="23">
        <f t="shared" si="7"/>
        <v>1</v>
      </c>
    </row>
    <row r="55" spans="1:15" x14ac:dyDescent="0.35">
      <c r="A55" s="23">
        <v>53</v>
      </c>
      <c r="B55" s="30">
        <f>IF(A55&lt;=Calculator!$B$9,B54+Calculator!$B$6*'Growth rate'!G55,0)</f>
        <v>20.399999999999963</v>
      </c>
      <c r="C55" s="23">
        <f t="shared" si="0"/>
        <v>0.53</v>
      </c>
      <c r="D55" s="23">
        <f t="shared" si="8"/>
        <v>100</v>
      </c>
      <c r="E55" s="23">
        <f t="shared" si="1"/>
        <v>-0.87999999999999989</v>
      </c>
      <c r="F55" s="23">
        <f t="shared" si="2"/>
        <v>0</v>
      </c>
      <c r="G55" s="23">
        <f t="shared" si="6"/>
        <v>1</v>
      </c>
      <c r="I55" s="23">
        <v>53</v>
      </c>
      <c r="J55" s="30">
        <f>IF(I55&lt;=Calculator!$F$9,J54+Calculator!$F$6*'Growth rate'!O55,0)</f>
        <v>11.399999999999991</v>
      </c>
      <c r="K55" s="23">
        <f t="shared" si="3"/>
        <v>0.53</v>
      </c>
      <c r="L55" s="23">
        <f t="shared" si="9"/>
        <v>100</v>
      </c>
      <c r="M55" s="23">
        <f t="shared" si="4"/>
        <v>-0.87999999999999989</v>
      </c>
      <c r="N55" s="23">
        <f t="shared" si="5"/>
        <v>0</v>
      </c>
      <c r="O55" s="23">
        <f t="shared" si="7"/>
        <v>1</v>
      </c>
    </row>
    <row r="56" spans="1:15" x14ac:dyDescent="0.35">
      <c r="A56" s="23">
        <v>54</v>
      </c>
      <c r="B56" s="30">
        <f>IF(A56&lt;=Calculator!$B$9,B55+Calculator!$B$6*'Growth rate'!G56,0)</f>
        <v>20.599999999999962</v>
      </c>
      <c r="C56" s="23">
        <f t="shared" si="0"/>
        <v>0.54</v>
      </c>
      <c r="D56" s="23">
        <f t="shared" si="8"/>
        <v>100</v>
      </c>
      <c r="E56" s="23">
        <f t="shared" si="1"/>
        <v>-0.83999999999999975</v>
      </c>
      <c r="F56" s="23">
        <f t="shared" si="2"/>
        <v>0</v>
      </c>
      <c r="G56" s="23">
        <f t="shared" si="6"/>
        <v>1</v>
      </c>
      <c r="I56" s="23">
        <v>54</v>
      </c>
      <c r="J56" s="30">
        <f>IF(I56&lt;=Calculator!$F$9,J55+Calculator!$F$6*'Growth rate'!O56,0)</f>
        <v>11.599999999999991</v>
      </c>
      <c r="K56" s="23">
        <f t="shared" si="3"/>
        <v>0.54</v>
      </c>
      <c r="L56" s="23">
        <f t="shared" si="9"/>
        <v>100</v>
      </c>
      <c r="M56" s="23">
        <f t="shared" si="4"/>
        <v>-0.83999999999999975</v>
      </c>
      <c r="N56" s="23">
        <f t="shared" si="5"/>
        <v>0</v>
      </c>
      <c r="O56" s="23">
        <f t="shared" si="7"/>
        <v>1</v>
      </c>
    </row>
    <row r="57" spans="1:15" x14ac:dyDescent="0.35">
      <c r="A57" s="23">
        <v>55</v>
      </c>
      <c r="B57" s="30">
        <f>IF(A57&lt;=Calculator!$B$9,B56+Calculator!$B$6*'Growth rate'!G57,0)</f>
        <v>20.799999999999962</v>
      </c>
      <c r="C57" s="23">
        <f t="shared" si="0"/>
        <v>0.55000000000000004</v>
      </c>
      <c r="D57" s="23">
        <f t="shared" si="8"/>
        <v>100</v>
      </c>
      <c r="E57" s="23">
        <f t="shared" si="1"/>
        <v>-0.79999999999999982</v>
      </c>
      <c r="F57" s="23">
        <f t="shared" si="2"/>
        <v>0</v>
      </c>
      <c r="G57" s="23">
        <f t="shared" si="6"/>
        <v>1</v>
      </c>
      <c r="I57" s="23">
        <v>55</v>
      </c>
      <c r="J57" s="30">
        <f>IF(I57&lt;=Calculator!$F$9,J56+Calculator!$F$6*'Growth rate'!O57,0)</f>
        <v>11.79999999999999</v>
      </c>
      <c r="K57" s="23">
        <f t="shared" si="3"/>
        <v>0.55000000000000004</v>
      </c>
      <c r="L57" s="23">
        <f t="shared" si="9"/>
        <v>100</v>
      </c>
      <c r="M57" s="23">
        <f t="shared" si="4"/>
        <v>-0.79999999999999982</v>
      </c>
      <c r="N57" s="23">
        <f t="shared" si="5"/>
        <v>0</v>
      </c>
      <c r="O57" s="23">
        <f t="shared" si="7"/>
        <v>1</v>
      </c>
    </row>
    <row r="58" spans="1:15" x14ac:dyDescent="0.35">
      <c r="A58" s="23">
        <v>56</v>
      </c>
      <c r="B58" s="30">
        <f>IF(A58&lt;=Calculator!$B$9,B57+Calculator!$B$6*'Growth rate'!G58,0)</f>
        <v>20.999999999999961</v>
      </c>
      <c r="C58" s="23">
        <f t="shared" si="0"/>
        <v>0.56000000000000005</v>
      </c>
      <c r="D58" s="23">
        <f t="shared" si="8"/>
        <v>100</v>
      </c>
      <c r="E58" s="23">
        <f t="shared" si="1"/>
        <v>-0.75999999999999979</v>
      </c>
      <c r="F58" s="23">
        <f t="shared" si="2"/>
        <v>0</v>
      </c>
      <c r="G58" s="23">
        <f t="shared" si="6"/>
        <v>1</v>
      </c>
      <c r="I58" s="23">
        <v>56</v>
      </c>
      <c r="J58" s="30">
        <f>IF(I58&lt;=Calculator!$F$9,J57+Calculator!$F$6*'Growth rate'!O58,0)</f>
        <v>11.999999999999989</v>
      </c>
      <c r="K58" s="23">
        <f t="shared" si="3"/>
        <v>0.56000000000000005</v>
      </c>
      <c r="L58" s="23">
        <f t="shared" si="9"/>
        <v>100</v>
      </c>
      <c r="M58" s="23">
        <f t="shared" si="4"/>
        <v>-0.75999999999999979</v>
      </c>
      <c r="N58" s="23">
        <f t="shared" si="5"/>
        <v>0</v>
      </c>
      <c r="O58" s="23">
        <f t="shared" si="7"/>
        <v>1</v>
      </c>
    </row>
    <row r="59" spans="1:15" x14ac:dyDescent="0.35">
      <c r="A59" s="23">
        <v>57</v>
      </c>
      <c r="B59" s="30">
        <f>IF(A59&lt;=Calculator!$B$9,B58+Calculator!$B$6*'Growth rate'!G59,0)</f>
        <v>21.19999999999996</v>
      </c>
      <c r="C59" s="23">
        <f t="shared" si="0"/>
        <v>0.56999999999999995</v>
      </c>
      <c r="D59" s="23">
        <f t="shared" si="8"/>
        <v>100</v>
      </c>
      <c r="E59" s="23">
        <f t="shared" si="1"/>
        <v>-0.7200000000000002</v>
      </c>
      <c r="F59" s="23">
        <f t="shared" si="2"/>
        <v>0</v>
      </c>
      <c r="G59" s="23">
        <f t="shared" si="6"/>
        <v>1</v>
      </c>
      <c r="I59" s="23">
        <v>57</v>
      </c>
      <c r="J59" s="30">
        <f>IF(I59&lt;=Calculator!$F$9,J58+Calculator!$F$6*'Growth rate'!O59,0)</f>
        <v>12.199999999999989</v>
      </c>
      <c r="K59" s="23">
        <f t="shared" si="3"/>
        <v>0.56999999999999995</v>
      </c>
      <c r="L59" s="23">
        <f t="shared" si="9"/>
        <v>100</v>
      </c>
      <c r="M59" s="23">
        <f t="shared" si="4"/>
        <v>-0.7200000000000002</v>
      </c>
      <c r="N59" s="23">
        <f t="shared" si="5"/>
        <v>0</v>
      </c>
      <c r="O59" s="23">
        <f t="shared" si="7"/>
        <v>1</v>
      </c>
    </row>
    <row r="60" spans="1:15" x14ac:dyDescent="0.35">
      <c r="A60" s="23">
        <v>58</v>
      </c>
      <c r="B60" s="30">
        <f>IF(A60&lt;=Calculator!$B$9,B59+Calculator!$B$6*'Growth rate'!G60,0)</f>
        <v>21.399999999999959</v>
      </c>
      <c r="C60" s="23">
        <f t="shared" si="0"/>
        <v>0.57999999999999996</v>
      </c>
      <c r="D60" s="23">
        <f t="shared" si="8"/>
        <v>100</v>
      </c>
      <c r="E60" s="23">
        <f t="shared" si="1"/>
        <v>-0.68000000000000016</v>
      </c>
      <c r="F60" s="23">
        <f t="shared" si="2"/>
        <v>0</v>
      </c>
      <c r="G60" s="23">
        <f t="shared" si="6"/>
        <v>1</v>
      </c>
      <c r="I60" s="23">
        <v>58</v>
      </c>
      <c r="J60" s="30">
        <f>IF(I60&lt;=Calculator!$F$9,J59+Calculator!$F$6*'Growth rate'!O60,0)</f>
        <v>12.399999999999988</v>
      </c>
      <c r="K60" s="23">
        <f t="shared" si="3"/>
        <v>0.57999999999999996</v>
      </c>
      <c r="L60" s="23">
        <f t="shared" si="9"/>
        <v>100</v>
      </c>
      <c r="M60" s="23">
        <f t="shared" si="4"/>
        <v>-0.68000000000000016</v>
      </c>
      <c r="N60" s="23">
        <f t="shared" si="5"/>
        <v>0</v>
      </c>
      <c r="O60" s="23">
        <f t="shared" si="7"/>
        <v>1</v>
      </c>
    </row>
    <row r="61" spans="1:15" x14ac:dyDescent="0.35">
      <c r="A61" s="23">
        <v>59</v>
      </c>
      <c r="B61" s="30">
        <f>IF(A61&lt;=Calculator!$B$9,B60+Calculator!$B$6*'Growth rate'!G61,0)</f>
        <v>21.599999999999959</v>
      </c>
      <c r="C61" s="23">
        <f t="shared" si="0"/>
        <v>0.59</v>
      </c>
      <c r="D61" s="23">
        <f t="shared" si="8"/>
        <v>100</v>
      </c>
      <c r="E61" s="23">
        <f t="shared" si="1"/>
        <v>-0.64000000000000012</v>
      </c>
      <c r="F61" s="23">
        <f t="shared" si="2"/>
        <v>0</v>
      </c>
      <c r="G61" s="23">
        <f t="shared" si="6"/>
        <v>1</v>
      </c>
      <c r="I61" s="23">
        <v>59</v>
      </c>
      <c r="J61" s="30">
        <f>IF(I61&lt;=Calculator!$F$9,J60+Calculator!$F$6*'Growth rate'!O61,0)</f>
        <v>12.599999999999987</v>
      </c>
      <c r="K61" s="23">
        <f t="shared" si="3"/>
        <v>0.59</v>
      </c>
      <c r="L61" s="23">
        <f t="shared" si="9"/>
        <v>100</v>
      </c>
      <c r="M61" s="23">
        <f t="shared" si="4"/>
        <v>-0.64000000000000012</v>
      </c>
      <c r="N61" s="23">
        <f t="shared" si="5"/>
        <v>0</v>
      </c>
      <c r="O61" s="23">
        <f t="shared" si="7"/>
        <v>1</v>
      </c>
    </row>
    <row r="62" spans="1:15" x14ac:dyDescent="0.35">
      <c r="A62" s="23">
        <v>60</v>
      </c>
      <c r="B62" s="30">
        <f>IF(A62&lt;=Calculator!$B$9,B61+Calculator!$B$6*'Growth rate'!G62,0)</f>
        <v>21.799999999999958</v>
      </c>
      <c r="C62" s="23">
        <f t="shared" si="0"/>
        <v>0.6</v>
      </c>
      <c r="D62" s="23">
        <f t="shared" si="8"/>
        <v>100</v>
      </c>
      <c r="E62" s="23">
        <f t="shared" si="1"/>
        <v>-0.60000000000000009</v>
      </c>
      <c r="F62" s="23">
        <f t="shared" si="2"/>
        <v>0</v>
      </c>
      <c r="G62" s="23">
        <f t="shared" si="6"/>
        <v>1</v>
      </c>
      <c r="I62" s="23">
        <v>60</v>
      </c>
      <c r="J62" s="30">
        <f>IF(I62&lt;=Calculator!$F$9,J61+Calculator!$F$6*'Growth rate'!O62,0)</f>
        <v>12.799999999999986</v>
      </c>
      <c r="K62" s="23">
        <f t="shared" si="3"/>
        <v>0.6</v>
      </c>
      <c r="L62" s="23">
        <f t="shared" si="9"/>
        <v>100</v>
      </c>
      <c r="M62" s="23">
        <f t="shared" si="4"/>
        <v>-0.60000000000000009</v>
      </c>
      <c r="N62" s="23">
        <f t="shared" si="5"/>
        <v>0</v>
      </c>
      <c r="O62" s="23">
        <f t="shared" si="7"/>
        <v>1</v>
      </c>
    </row>
    <row r="63" spans="1:15" x14ac:dyDescent="0.35">
      <c r="A63" s="23">
        <v>61</v>
      </c>
      <c r="B63" s="30">
        <f>IF(A63&lt;=Calculator!$B$9,B62+Calculator!$B$6*'Growth rate'!G63,0)</f>
        <v>21.999999999999957</v>
      </c>
      <c r="C63" s="23">
        <f t="shared" si="0"/>
        <v>0.61</v>
      </c>
      <c r="D63" s="23">
        <f t="shared" si="8"/>
        <v>100</v>
      </c>
      <c r="E63" s="23">
        <f t="shared" si="1"/>
        <v>-0.56000000000000005</v>
      </c>
      <c r="F63" s="23">
        <f t="shared" si="2"/>
        <v>0</v>
      </c>
      <c r="G63" s="23">
        <f t="shared" si="6"/>
        <v>1</v>
      </c>
      <c r="I63" s="23">
        <v>61</v>
      </c>
      <c r="J63" s="30">
        <f>IF(I63&lt;=Calculator!$F$9,J62+Calculator!$F$6*'Growth rate'!O63,0)</f>
        <v>12.999999999999986</v>
      </c>
      <c r="K63" s="23">
        <f t="shared" si="3"/>
        <v>0.61</v>
      </c>
      <c r="L63" s="23">
        <f t="shared" si="9"/>
        <v>100</v>
      </c>
      <c r="M63" s="23">
        <f t="shared" si="4"/>
        <v>-0.56000000000000005</v>
      </c>
      <c r="N63" s="23">
        <f t="shared" si="5"/>
        <v>0</v>
      </c>
      <c r="O63" s="23">
        <f t="shared" si="7"/>
        <v>1</v>
      </c>
    </row>
    <row r="64" spans="1:15" x14ac:dyDescent="0.35">
      <c r="A64" s="23">
        <v>62</v>
      </c>
      <c r="B64" s="30">
        <f>IF(A64&lt;=Calculator!$B$9,B63+Calculator!$B$6*'Growth rate'!G64,0)</f>
        <v>22.199999999999957</v>
      </c>
      <c r="C64" s="23">
        <f t="shared" si="0"/>
        <v>0.62</v>
      </c>
      <c r="D64" s="23">
        <f t="shared" si="8"/>
        <v>100</v>
      </c>
      <c r="E64" s="23">
        <f t="shared" si="1"/>
        <v>-0.52</v>
      </c>
      <c r="F64" s="23">
        <f t="shared" si="2"/>
        <v>0</v>
      </c>
      <c r="G64" s="23">
        <f t="shared" si="6"/>
        <v>1</v>
      </c>
      <c r="I64" s="23">
        <v>62</v>
      </c>
      <c r="J64" s="30">
        <f>IF(I64&lt;=Calculator!$F$9,J63+Calculator!$F$6*'Growth rate'!O64,0)</f>
        <v>13.199999999999985</v>
      </c>
      <c r="K64" s="23">
        <f t="shared" si="3"/>
        <v>0.62</v>
      </c>
      <c r="L64" s="23">
        <f t="shared" si="9"/>
        <v>100</v>
      </c>
      <c r="M64" s="23">
        <f t="shared" si="4"/>
        <v>-0.52</v>
      </c>
      <c r="N64" s="23">
        <f t="shared" si="5"/>
        <v>0</v>
      </c>
      <c r="O64" s="23">
        <f t="shared" si="7"/>
        <v>1</v>
      </c>
    </row>
    <row r="65" spans="1:15" x14ac:dyDescent="0.35">
      <c r="A65" s="23">
        <v>63</v>
      </c>
      <c r="B65" s="30">
        <f>IF(A65&lt;=Calculator!$B$9,B64+Calculator!$B$6*'Growth rate'!G65,0)</f>
        <v>22.399999999999956</v>
      </c>
      <c r="C65" s="23">
        <f t="shared" si="0"/>
        <v>0.63</v>
      </c>
      <c r="D65" s="23">
        <f t="shared" si="8"/>
        <v>100</v>
      </c>
      <c r="E65" s="23">
        <f t="shared" si="1"/>
        <v>-0.48</v>
      </c>
      <c r="F65" s="23">
        <f t="shared" si="2"/>
        <v>0</v>
      </c>
      <c r="G65" s="23">
        <f t="shared" si="6"/>
        <v>1</v>
      </c>
      <c r="I65" s="23">
        <v>63</v>
      </c>
      <c r="J65" s="30">
        <f>IF(I65&lt;=Calculator!$F$9,J64+Calculator!$F$6*'Growth rate'!O65,0)</f>
        <v>13.399999999999984</v>
      </c>
      <c r="K65" s="23">
        <f t="shared" si="3"/>
        <v>0.63</v>
      </c>
      <c r="L65" s="23">
        <f t="shared" si="9"/>
        <v>100</v>
      </c>
      <c r="M65" s="23">
        <f t="shared" si="4"/>
        <v>-0.48</v>
      </c>
      <c r="N65" s="23">
        <f t="shared" si="5"/>
        <v>0</v>
      </c>
      <c r="O65" s="23">
        <f t="shared" si="7"/>
        <v>1</v>
      </c>
    </row>
    <row r="66" spans="1:15" x14ac:dyDescent="0.35">
      <c r="A66" s="23">
        <v>64</v>
      </c>
      <c r="B66" s="30">
        <f>IF(A66&lt;=Calculator!$B$9,B65+Calculator!$B$6*'Growth rate'!G66,0)</f>
        <v>22.599999999999955</v>
      </c>
      <c r="C66" s="23">
        <f t="shared" si="0"/>
        <v>0.64</v>
      </c>
      <c r="D66" s="23">
        <f t="shared" si="8"/>
        <v>100</v>
      </c>
      <c r="E66" s="23">
        <f t="shared" si="1"/>
        <v>-0.43999999999999995</v>
      </c>
      <c r="F66" s="23">
        <f t="shared" si="2"/>
        <v>0</v>
      </c>
      <c r="G66" s="23">
        <f t="shared" si="6"/>
        <v>1</v>
      </c>
      <c r="I66" s="23">
        <v>64</v>
      </c>
      <c r="J66" s="30">
        <f>IF(I66&lt;=Calculator!$F$9,J65+Calculator!$F$6*'Growth rate'!O66,0)</f>
        <v>13.599999999999984</v>
      </c>
      <c r="K66" s="23">
        <f t="shared" si="3"/>
        <v>0.64</v>
      </c>
      <c r="L66" s="23">
        <f t="shared" si="9"/>
        <v>100</v>
      </c>
      <c r="M66" s="23">
        <f t="shared" si="4"/>
        <v>-0.43999999999999995</v>
      </c>
      <c r="N66" s="23">
        <f t="shared" si="5"/>
        <v>0</v>
      </c>
      <c r="O66" s="23">
        <f t="shared" si="7"/>
        <v>1</v>
      </c>
    </row>
    <row r="67" spans="1:15" x14ac:dyDescent="0.35">
      <c r="A67" s="23">
        <v>65</v>
      </c>
      <c r="B67" s="30">
        <f>IF(A67&lt;=Calculator!$B$9,B66+Calculator!$B$6*'Growth rate'!G67,0)</f>
        <v>22.799999999999955</v>
      </c>
      <c r="C67" s="23">
        <f t="shared" ref="C67:C130" si="10">A67/D67</f>
        <v>0.65</v>
      </c>
      <c r="D67" s="23">
        <f t="shared" si="8"/>
        <v>100</v>
      </c>
      <c r="E67" s="23">
        <f t="shared" ref="E67:E130" si="11">((C67-0.75)/25)*100</f>
        <v>-0.39999999999999991</v>
      </c>
      <c r="F67" s="23">
        <f t="shared" ref="F67:F130" si="12">IF(E67&lt;0,0,E67)</f>
        <v>0</v>
      </c>
      <c r="G67" s="23">
        <f t="shared" si="6"/>
        <v>1</v>
      </c>
      <c r="I67" s="23">
        <v>65</v>
      </c>
      <c r="J67" s="30">
        <f>IF(I67&lt;=Calculator!$F$9,J66+Calculator!$F$6*'Growth rate'!O67,0)</f>
        <v>13.799999999999983</v>
      </c>
      <c r="K67" s="23">
        <f t="shared" ref="K67:K130" si="13">I67/L67</f>
        <v>0.65</v>
      </c>
      <c r="L67" s="23">
        <f t="shared" si="9"/>
        <v>100</v>
      </c>
      <c r="M67" s="23">
        <f t="shared" ref="M67:M130" si="14">((K67-0.75)/25)*100</f>
        <v>-0.39999999999999991</v>
      </c>
      <c r="N67" s="23">
        <f t="shared" ref="N67:N130" si="15">IF(M67&lt;0,0,M67)</f>
        <v>0</v>
      </c>
      <c r="O67" s="23">
        <f t="shared" si="7"/>
        <v>1</v>
      </c>
    </row>
    <row r="68" spans="1:15" x14ac:dyDescent="0.35">
      <c r="A68" s="23">
        <v>66</v>
      </c>
      <c r="B68" s="30">
        <f>IF(A68&lt;=Calculator!$B$9,B67+Calculator!$B$6*'Growth rate'!G68,0)</f>
        <v>22.999999999999954</v>
      </c>
      <c r="C68" s="23">
        <f t="shared" si="10"/>
        <v>0.66</v>
      </c>
      <c r="D68" s="23">
        <f t="shared" si="8"/>
        <v>100</v>
      </c>
      <c r="E68" s="23">
        <f t="shared" si="11"/>
        <v>-0.35999999999999988</v>
      </c>
      <c r="F68" s="23">
        <f t="shared" si="12"/>
        <v>0</v>
      </c>
      <c r="G68" s="23">
        <f t="shared" ref="G68:G131" si="16">1-F68</f>
        <v>1</v>
      </c>
      <c r="I68" s="23">
        <v>66</v>
      </c>
      <c r="J68" s="30">
        <f>IF(I68&lt;=Calculator!$F$9,J67+Calculator!$F$6*'Growth rate'!O68,0)</f>
        <v>13.999999999999982</v>
      </c>
      <c r="K68" s="23">
        <f t="shared" si="13"/>
        <v>0.66</v>
      </c>
      <c r="L68" s="23">
        <f t="shared" si="9"/>
        <v>100</v>
      </c>
      <c r="M68" s="23">
        <f t="shared" si="14"/>
        <v>-0.35999999999999988</v>
      </c>
      <c r="N68" s="23">
        <f t="shared" si="15"/>
        <v>0</v>
      </c>
      <c r="O68" s="23">
        <f t="shared" ref="O68:O131" si="17">1-N68</f>
        <v>1</v>
      </c>
    </row>
    <row r="69" spans="1:15" x14ac:dyDescent="0.35">
      <c r="A69" s="23">
        <v>67</v>
      </c>
      <c r="B69" s="30">
        <f>IF(A69&lt;=Calculator!$B$9,B68+Calculator!$B$6*'Growth rate'!G69,0)</f>
        <v>23.199999999999953</v>
      </c>
      <c r="C69" s="23">
        <f t="shared" si="10"/>
        <v>0.67</v>
      </c>
      <c r="D69" s="23">
        <f t="shared" ref="D69:D132" si="18">D68</f>
        <v>100</v>
      </c>
      <c r="E69" s="23">
        <f t="shared" si="11"/>
        <v>-0.31999999999999984</v>
      </c>
      <c r="F69" s="23">
        <f t="shared" si="12"/>
        <v>0</v>
      </c>
      <c r="G69" s="23">
        <f t="shared" si="16"/>
        <v>1</v>
      </c>
      <c r="I69" s="23">
        <v>67</v>
      </c>
      <c r="J69" s="30">
        <f>IF(I69&lt;=Calculator!$F$9,J68+Calculator!$F$6*'Growth rate'!O69,0)</f>
        <v>14.199999999999982</v>
      </c>
      <c r="K69" s="23">
        <f t="shared" si="13"/>
        <v>0.67</v>
      </c>
      <c r="L69" s="23">
        <f t="shared" ref="L69:L132" si="19">L68</f>
        <v>100</v>
      </c>
      <c r="M69" s="23">
        <f t="shared" si="14"/>
        <v>-0.31999999999999984</v>
      </c>
      <c r="N69" s="23">
        <f t="shared" si="15"/>
        <v>0</v>
      </c>
      <c r="O69" s="23">
        <f t="shared" si="17"/>
        <v>1</v>
      </c>
    </row>
    <row r="70" spans="1:15" x14ac:dyDescent="0.35">
      <c r="A70" s="23">
        <v>68</v>
      </c>
      <c r="B70" s="30">
        <f>IF(A70&lt;=Calculator!$B$9,B69+Calculator!$B$6*'Growth rate'!G70,0)</f>
        <v>23.399999999999952</v>
      </c>
      <c r="C70" s="23">
        <f t="shared" si="10"/>
        <v>0.68</v>
      </c>
      <c r="D70" s="23">
        <f t="shared" si="18"/>
        <v>100</v>
      </c>
      <c r="E70" s="23">
        <f t="shared" si="11"/>
        <v>-0.2799999999999998</v>
      </c>
      <c r="F70" s="23">
        <f t="shared" si="12"/>
        <v>0</v>
      </c>
      <c r="G70" s="23">
        <f t="shared" si="16"/>
        <v>1</v>
      </c>
      <c r="I70" s="23">
        <v>68</v>
      </c>
      <c r="J70" s="30">
        <f>IF(I70&lt;=Calculator!$F$9,J69+Calculator!$F$6*'Growth rate'!O70,0)</f>
        <v>14.399999999999981</v>
      </c>
      <c r="K70" s="23">
        <f t="shared" si="13"/>
        <v>0.68</v>
      </c>
      <c r="L70" s="23">
        <f t="shared" si="19"/>
        <v>100</v>
      </c>
      <c r="M70" s="23">
        <f t="shared" si="14"/>
        <v>-0.2799999999999998</v>
      </c>
      <c r="N70" s="23">
        <f t="shared" si="15"/>
        <v>0</v>
      </c>
      <c r="O70" s="23">
        <f t="shared" si="17"/>
        <v>1</v>
      </c>
    </row>
    <row r="71" spans="1:15" x14ac:dyDescent="0.35">
      <c r="A71" s="23">
        <v>69</v>
      </c>
      <c r="B71" s="30">
        <f>IF(A71&lt;=Calculator!$B$9,B70+Calculator!$B$6*'Growth rate'!G71,0)</f>
        <v>23.599999999999952</v>
      </c>
      <c r="C71" s="23">
        <f t="shared" si="10"/>
        <v>0.69</v>
      </c>
      <c r="D71" s="23">
        <f t="shared" si="18"/>
        <v>100</v>
      </c>
      <c r="E71" s="23">
        <f t="shared" si="11"/>
        <v>-0.24000000000000019</v>
      </c>
      <c r="F71" s="23">
        <f t="shared" si="12"/>
        <v>0</v>
      </c>
      <c r="G71" s="23">
        <f t="shared" si="16"/>
        <v>1</v>
      </c>
      <c r="I71" s="23">
        <v>69</v>
      </c>
      <c r="J71" s="30">
        <f>IF(I71&lt;=Calculator!$F$9,J70+Calculator!$F$6*'Growth rate'!O71,0)</f>
        <v>14.59999999999998</v>
      </c>
      <c r="K71" s="23">
        <f t="shared" si="13"/>
        <v>0.69</v>
      </c>
      <c r="L71" s="23">
        <f t="shared" si="19"/>
        <v>100</v>
      </c>
      <c r="M71" s="23">
        <f t="shared" si="14"/>
        <v>-0.24000000000000019</v>
      </c>
      <c r="N71" s="23">
        <f t="shared" si="15"/>
        <v>0</v>
      </c>
      <c r="O71" s="23">
        <f t="shared" si="17"/>
        <v>1</v>
      </c>
    </row>
    <row r="72" spans="1:15" x14ac:dyDescent="0.35">
      <c r="A72" s="23">
        <v>70</v>
      </c>
      <c r="B72" s="30">
        <f>IF(A72&lt;=Calculator!$B$9,B71+Calculator!$B$6*'Growth rate'!G72,0)</f>
        <v>23.799999999999951</v>
      </c>
      <c r="C72" s="23">
        <f t="shared" si="10"/>
        <v>0.7</v>
      </c>
      <c r="D72" s="23">
        <f t="shared" si="18"/>
        <v>100</v>
      </c>
      <c r="E72" s="23">
        <f t="shared" si="11"/>
        <v>-0.20000000000000018</v>
      </c>
      <c r="F72" s="23">
        <f t="shared" si="12"/>
        <v>0</v>
      </c>
      <c r="G72" s="23">
        <f t="shared" si="16"/>
        <v>1</v>
      </c>
      <c r="I72" s="23">
        <v>70</v>
      </c>
      <c r="J72" s="30">
        <f>IF(I72&lt;=Calculator!$F$9,J71+Calculator!$F$6*'Growth rate'!O72,0)</f>
        <v>14.799999999999979</v>
      </c>
      <c r="K72" s="23">
        <f t="shared" si="13"/>
        <v>0.7</v>
      </c>
      <c r="L72" s="23">
        <f t="shared" si="19"/>
        <v>100</v>
      </c>
      <c r="M72" s="23">
        <f t="shared" si="14"/>
        <v>-0.20000000000000018</v>
      </c>
      <c r="N72" s="23">
        <f t="shared" si="15"/>
        <v>0</v>
      </c>
      <c r="O72" s="23">
        <f t="shared" si="17"/>
        <v>1</v>
      </c>
    </row>
    <row r="73" spans="1:15" x14ac:dyDescent="0.35">
      <c r="A73" s="23">
        <v>71</v>
      </c>
      <c r="B73" s="30">
        <f>IF(A73&lt;=Calculator!$B$9,B72+Calculator!$B$6*'Growth rate'!G73,0)</f>
        <v>23.99999999999995</v>
      </c>
      <c r="C73" s="23">
        <f t="shared" si="10"/>
        <v>0.71</v>
      </c>
      <c r="D73" s="23">
        <f t="shared" si="18"/>
        <v>100</v>
      </c>
      <c r="E73" s="23">
        <f t="shared" si="11"/>
        <v>-0.16000000000000014</v>
      </c>
      <c r="F73" s="23">
        <f t="shared" si="12"/>
        <v>0</v>
      </c>
      <c r="G73" s="23">
        <f t="shared" si="16"/>
        <v>1</v>
      </c>
      <c r="I73" s="23">
        <v>71</v>
      </c>
      <c r="J73" s="30">
        <f>IF(I73&lt;=Calculator!$F$9,J72+Calculator!$F$6*'Growth rate'!O73,0)</f>
        <v>14.999999999999979</v>
      </c>
      <c r="K73" s="23">
        <f t="shared" si="13"/>
        <v>0.71</v>
      </c>
      <c r="L73" s="23">
        <f t="shared" si="19"/>
        <v>100</v>
      </c>
      <c r="M73" s="23">
        <f t="shared" si="14"/>
        <v>-0.16000000000000014</v>
      </c>
      <c r="N73" s="23">
        <f t="shared" si="15"/>
        <v>0</v>
      </c>
      <c r="O73" s="23">
        <f t="shared" si="17"/>
        <v>1</v>
      </c>
    </row>
    <row r="74" spans="1:15" x14ac:dyDescent="0.35">
      <c r="A74" s="23">
        <v>72</v>
      </c>
      <c r="B74" s="30">
        <f>IF(A74&lt;=Calculator!$B$9,B73+Calculator!$B$6*'Growth rate'!G74,0)</f>
        <v>24.19999999999995</v>
      </c>
      <c r="C74" s="23">
        <f t="shared" si="10"/>
        <v>0.72</v>
      </c>
      <c r="D74" s="23">
        <f t="shared" si="18"/>
        <v>100</v>
      </c>
      <c r="E74" s="23">
        <f t="shared" si="11"/>
        <v>-0.12000000000000009</v>
      </c>
      <c r="F74" s="23">
        <f t="shared" si="12"/>
        <v>0</v>
      </c>
      <c r="G74" s="23">
        <f t="shared" si="16"/>
        <v>1</v>
      </c>
      <c r="I74" s="23">
        <v>72</v>
      </c>
      <c r="J74" s="30">
        <f>IF(I74&lt;=Calculator!$F$9,J73+Calculator!$F$6*'Growth rate'!O74,0)</f>
        <v>15.199999999999978</v>
      </c>
      <c r="K74" s="23">
        <f t="shared" si="13"/>
        <v>0.72</v>
      </c>
      <c r="L74" s="23">
        <f t="shared" si="19"/>
        <v>100</v>
      </c>
      <c r="M74" s="23">
        <f t="shared" si="14"/>
        <v>-0.12000000000000009</v>
      </c>
      <c r="N74" s="23">
        <f t="shared" si="15"/>
        <v>0</v>
      </c>
      <c r="O74" s="23">
        <f t="shared" si="17"/>
        <v>1</v>
      </c>
    </row>
    <row r="75" spans="1:15" x14ac:dyDescent="0.35">
      <c r="A75" s="23">
        <v>73</v>
      </c>
      <c r="B75" s="30">
        <f>IF(A75&lt;=Calculator!$B$9,B74+Calculator!$B$6*'Growth rate'!G75,0)</f>
        <v>24.399999999999949</v>
      </c>
      <c r="C75" s="23">
        <f t="shared" si="10"/>
        <v>0.73</v>
      </c>
      <c r="D75" s="23">
        <f t="shared" si="18"/>
        <v>100</v>
      </c>
      <c r="E75" s="23">
        <f t="shared" si="11"/>
        <v>-8.0000000000000071E-2</v>
      </c>
      <c r="F75" s="23">
        <f t="shared" si="12"/>
        <v>0</v>
      </c>
      <c r="G75" s="23">
        <f t="shared" si="16"/>
        <v>1</v>
      </c>
      <c r="I75" s="23">
        <v>73</v>
      </c>
      <c r="J75" s="30">
        <f>IF(I75&lt;=Calculator!$F$9,J74+Calculator!$F$6*'Growth rate'!O75,0)</f>
        <v>15.399999999999977</v>
      </c>
      <c r="K75" s="23">
        <f t="shared" si="13"/>
        <v>0.73</v>
      </c>
      <c r="L75" s="23">
        <f t="shared" si="19"/>
        <v>100</v>
      </c>
      <c r="M75" s="23">
        <f t="shared" si="14"/>
        <v>-8.0000000000000071E-2</v>
      </c>
      <c r="N75" s="23">
        <f t="shared" si="15"/>
        <v>0</v>
      </c>
      <c r="O75" s="23">
        <f t="shared" si="17"/>
        <v>1</v>
      </c>
    </row>
    <row r="76" spans="1:15" x14ac:dyDescent="0.35">
      <c r="A76" s="23">
        <v>74</v>
      </c>
      <c r="B76" s="30">
        <f>IF(A76&lt;=Calculator!$B$9,B75+Calculator!$B$6*'Growth rate'!G76,0)</f>
        <v>24.599999999999948</v>
      </c>
      <c r="C76" s="23">
        <f t="shared" si="10"/>
        <v>0.74</v>
      </c>
      <c r="D76" s="23">
        <f t="shared" si="18"/>
        <v>100</v>
      </c>
      <c r="E76" s="23">
        <f t="shared" si="11"/>
        <v>-4.0000000000000036E-2</v>
      </c>
      <c r="F76" s="23">
        <f t="shared" si="12"/>
        <v>0</v>
      </c>
      <c r="G76" s="23">
        <f t="shared" si="16"/>
        <v>1</v>
      </c>
      <c r="I76" s="23">
        <v>74</v>
      </c>
      <c r="J76" s="30">
        <f>IF(I76&lt;=Calculator!$F$9,J75+Calculator!$F$6*'Growth rate'!O76,0)</f>
        <v>15.599999999999977</v>
      </c>
      <c r="K76" s="23">
        <f t="shared" si="13"/>
        <v>0.74</v>
      </c>
      <c r="L76" s="23">
        <f t="shared" si="19"/>
        <v>100</v>
      </c>
      <c r="M76" s="23">
        <f t="shared" si="14"/>
        <v>-4.0000000000000036E-2</v>
      </c>
      <c r="N76" s="23">
        <f t="shared" si="15"/>
        <v>0</v>
      </c>
      <c r="O76" s="23">
        <f t="shared" si="17"/>
        <v>1</v>
      </c>
    </row>
    <row r="77" spans="1:15" x14ac:dyDescent="0.35">
      <c r="A77" s="23">
        <v>75</v>
      </c>
      <c r="B77" s="30">
        <f>IF(A77&lt;=Calculator!$B$9,B76+Calculator!$B$6*'Growth rate'!G77,0)</f>
        <v>24.799999999999947</v>
      </c>
      <c r="C77" s="23">
        <f t="shared" si="10"/>
        <v>0.75</v>
      </c>
      <c r="D77" s="23">
        <f t="shared" si="18"/>
        <v>100</v>
      </c>
      <c r="E77" s="23">
        <f t="shared" si="11"/>
        <v>0</v>
      </c>
      <c r="F77" s="23">
        <f t="shared" si="12"/>
        <v>0</v>
      </c>
      <c r="G77" s="23">
        <f t="shared" si="16"/>
        <v>1</v>
      </c>
      <c r="I77" s="23">
        <v>75</v>
      </c>
      <c r="J77" s="30">
        <f>IF(I77&lt;=Calculator!$F$9,J76+Calculator!$F$6*'Growth rate'!O77,0)</f>
        <v>15.799999999999976</v>
      </c>
      <c r="K77" s="23">
        <f t="shared" si="13"/>
        <v>0.75</v>
      </c>
      <c r="L77" s="23">
        <f t="shared" si="19"/>
        <v>100</v>
      </c>
      <c r="M77" s="23">
        <f t="shared" si="14"/>
        <v>0</v>
      </c>
      <c r="N77" s="23">
        <f t="shared" si="15"/>
        <v>0</v>
      </c>
      <c r="O77" s="23">
        <f t="shared" si="17"/>
        <v>1</v>
      </c>
    </row>
    <row r="78" spans="1:15" x14ac:dyDescent="0.35">
      <c r="A78" s="23">
        <v>76</v>
      </c>
      <c r="B78" s="30">
        <f>IF(A78&lt;=Calculator!$B$9,B77+Calculator!$B$6*'Growth rate'!G78,0)</f>
        <v>24.991999999999948</v>
      </c>
      <c r="C78" s="23">
        <f t="shared" si="10"/>
        <v>0.76</v>
      </c>
      <c r="D78" s="23">
        <f t="shared" si="18"/>
        <v>100</v>
      </c>
      <c r="E78" s="23">
        <f t="shared" si="11"/>
        <v>4.0000000000000036E-2</v>
      </c>
      <c r="F78" s="23">
        <f t="shared" si="12"/>
        <v>4.0000000000000036E-2</v>
      </c>
      <c r="G78" s="23">
        <f t="shared" si="16"/>
        <v>0.96</v>
      </c>
      <c r="H78" s="23">
        <v>15.991999999999976</v>
      </c>
      <c r="I78" s="23">
        <v>76</v>
      </c>
      <c r="J78" s="30">
        <f>IF(I78&lt;=Calculator!$F$9,J77+Calculator!$F$6*'Growth rate'!O78,0)</f>
        <v>15.991999999999976</v>
      </c>
      <c r="K78" s="23">
        <f t="shared" si="13"/>
        <v>0.76</v>
      </c>
      <c r="L78" s="23">
        <f t="shared" si="19"/>
        <v>100</v>
      </c>
      <c r="M78" s="23">
        <f t="shared" si="14"/>
        <v>4.0000000000000036E-2</v>
      </c>
      <c r="N78" s="23">
        <f t="shared" si="15"/>
        <v>4.0000000000000036E-2</v>
      </c>
      <c r="O78" s="23">
        <f t="shared" si="17"/>
        <v>0.96</v>
      </c>
    </row>
    <row r="79" spans="1:15" x14ac:dyDescent="0.35">
      <c r="A79" s="23">
        <v>77</v>
      </c>
      <c r="B79" s="30">
        <f>IF(A79&lt;=Calculator!$B$9,B78+Calculator!$B$6*'Growth rate'!G79,0)</f>
        <v>25.175999999999949</v>
      </c>
      <c r="C79" s="23">
        <f t="shared" si="10"/>
        <v>0.77</v>
      </c>
      <c r="D79" s="23">
        <f t="shared" si="18"/>
        <v>100</v>
      </c>
      <c r="E79" s="23">
        <f t="shared" si="11"/>
        <v>8.0000000000000071E-2</v>
      </c>
      <c r="F79" s="23">
        <f t="shared" si="12"/>
        <v>8.0000000000000071E-2</v>
      </c>
      <c r="G79" s="23">
        <f t="shared" si="16"/>
        <v>0.91999999999999993</v>
      </c>
      <c r="H79" s="23">
        <v>16.175999999999977</v>
      </c>
      <c r="I79" s="23">
        <v>77</v>
      </c>
      <c r="J79" s="30">
        <f>IF(I79&lt;=Calculator!$F$9,J78+Calculator!$F$6*'Growth rate'!O79,0)</f>
        <v>16.175999999999977</v>
      </c>
      <c r="K79" s="23">
        <f t="shared" si="13"/>
        <v>0.77</v>
      </c>
      <c r="L79" s="23">
        <f t="shared" si="19"/>
        <v>100</v>
      </c>
      <c r="M79" s="23">
        <f t="shared" si="14"/>
        <v>8.0000000000000071E-2</v>
      </c>
      <c r="N79" s="23">
        <f t="shared" si="15"/>
        <v>8.0000000000000071E-2</v>
      </c>
      <c r="O79" s="23">
        <f t="shared" si="17"/>
        <v>0.91999999999999993</v>
      </c>
    </row>
    <row r="80" spans="1:15" x14ac:dyDescent="0.35">
      <c r="A80" s="23">
        <v>78</v>
      </c>
      <c r="B80" s="30">
        <f>IF(A80&lt;=Calculator!$B$9,B79+Calculator!$B$6*'Growth rate'!G80,0)</f>
        <v>25.351999999999947</v>
      </c>
      <c r="C80" s="23">
        <f t="shared" si="10"/>
        <v>0.78</v>
      </c>
      <c r="D80" s="23">
        <f t="shared" si="18"/>
        <v>100</v>
      </c>
      <c r="E80" s="23">
        <f t="shared" si="11"/>
        <v>0.12000000000000009</v>
      </c>
      <c r="F80" s="23">
        <f t="shared" si="12"/>
        <v>0.12000000000000009</v>
      </c>
      <c r="G80" s="23">
        <f t="shared" si="16"/>
        <v>0.87999999999999989</v>
      </c>
      <c r="H80" s="23">
        <v>16.351999999999975</v>
      </c>
      <c r="I80" s="23">
        <v>78</v>
      </c>
      <c r="J80" s="30">
        <f>IF(I80&lt;=Calculator!$F$9,J79+Calculator!$F$6*'Growth rate'!O80,0)</f>
        <v>16.351999999999975</v>
      </c>
      <c r="K80" s="23">
        <f t="shared" si="13"/>
        <v>0.78</v>
      </c>
      <c r="L80" s="23">
        <f t="shared" si="19"/>
        <v>100</v>
      </c>
      <c r="M80" s="23">
        <f t="shared" si="14"/>
        <v>0.12000000000000009</v>
      </c>
      <c r="N80" s="23">
        <f t="shared" si="15"/>
        <v>0.12000000000000009</v>
      </c>
      <c r="O80" s="23">
        <f t="shared" si="17"/>
        <v>0.87999999999999989</v>
      </c>
    </row>
    <row r="81" spans="1:15" x14ac:dyDescent="0.35">
      <c r="A81" s="23">
        <v>79</v>
      </c>
      <c r="B81" s="30">
        <f>IF(A81&lt;=Calculator!$B$9,B80+Calculator!$B$6*'Growth rate'!G81,0)</f>
        <v>25.519999999999946</v>
      </c>
      <c r="C81" s="23">
        <f t="shared" si="10"/>
        <v>0.79</v>
      </c>
      <c r="D81" s="23">
        <f t="shared" si="18"/>
        <v>100</v>
      </c>
      <c r="E81" s="23">
        <f t="shared" si="11"/>
        <v>0.16000000000000014</v>
      </c>
      <c r="F81" s="23">
        <f t="shared" si="12"/>
        <v>0.16000000000000014</v>
      </c>
      <c r="G81" s="23">
        <f t="shared" si="16"/>
        <v>0.83999999999999986</v>
      </c>
      <c r="H81" s="23">
        <v>16.519999999999975</v>
      </c>
      <c r="I81" s="23">
        <v>79</v>
      </c>
      <c r="J81" s="30">
        <f>IF(I81&lt;=Calculator!$F$9,J80+Calculator!$F$6*'Growth rate'!O81,0)</f>
        <v>16.519999999999975</v>
      </c>
      <c r="K81" s="23">
        <f t="shared" si="13"/>
        <v>0.79</v>
      </c>
      <c r="L81" s="23">
        <f t="shared" si="19"/>
        <v>100</v>
      </c>
      <c r="M81" s="23">
        <f t="shared" si="14"/>
        <v>0.16000000000000014</v>
      </c>
      <c r="N81" s="23">
        <f t="shared" si="15"/>
        <v>0.16000000000000014</v>
      </c>
      <c r="O81" s="23">
        <f t="shared" si="17"/>
        <v>0.83999999999999986</v>
      </c>
    </row>
    <row r="82" spans="1:15" x14ac:dyDescent="0.35">
      <c r="A82" s="23">
        <v>80</v>
      </c>
      <c r="B82" s="30">
        <f>IF(A82&lt;=Calculator!$B$9,B81+Calculator!$B$6*'Growth rate'!G82,0)</f>
        <v>25.679999999999946</v>
      </c>
      <c r="C82" s="23">
        <f t="shared" si="10"/>
        <v>0.8</v>
      </c>
      <c r="D82" s="23">
        <f t="shared" si="18"/>
        <v>100</v>
      </c>
      <c r="E82" s="23">
        <f t="shared" si="11"/>
        <v>0.20000000000000018</v>
      </c>
      <c r="F82" s="23">
        <f t="shared" si="12"/>
        <v>0.20000000000000018</v>
      </c>
      <c r="G82" s="23">
        <f t="shared" si="16"/>
        <v>0.79999999999999982</v>
      </c>
      <c r="H82" s="23">
        <v>16.679999999999975</v>
      </c>
      <c r="I82" s="23">
        <v>80</v>
      </c>
      <c r="J82" s="30">
        <f>IF(I82&lt;=Calculator!$F$9,J81+Calculator!$F$6*'Growth rate'!O82,0)</f>
        <v>16.679999999999975</v>
      </c>
      <c r="K82" s="23">
        <f t="shared" si="13"/>
        <v>0.8</v>
      </c>
      <c r="L82" s="23">
        <f t="shared" si="19"/>
        <v>100</v>
      </c>
      <c r="M82" s="23">
        <f t="shared" si="14"/>
        <v>0.20000000000000018</v>
      </c>
      <c r="N82" s="23">
        <f t="shared" si="15"/>
        <v>0.20000000000000018</v>
      </c>
      <c r="O82" s="23">
        <f t="shared" si="17"/>
        <v>0.79999999999999982</v>
      </c>
    </row>
    <row r="83" spans="1:15" x14ac:dyDescent="0.35">
      <c r="A83" s="23">
        <v>81</v>
      </c>
      <c r="B83" s="30">
        <f>IF(A83&lt;=Calculator!$B$9,B82+Calculator!$B$6*'Growth rate'!G83,0)</f>
        <v>25.831999999999947</v>
      </c>
      <c r="C83" s="23">
        <f t="shared" si="10"/>
        <v>0.81</v>
      </c>
      <c r="D83" s="23">
        <f t="shared" si="18"/>
        <v>100</v>
      </c>
      <c r="E83" s="23">
        <f t="shared" si="11"/>
        <v>0.24000000000000019</v>
      </c>
      <c r="F83" s="23">
        <f t="shared" si="12"/>
        <v>0.24000000000000019</v>
      </c>
      <c r="G83" s="23">
        <f t="shared" si="16"/>
        <v>0.75999999999999979</v>
      </c>
      <c r="H83" s="23">
        <v>16.831999999999976</v>
      </c>
      <c r="I83" s="23">
        <v>81</v>
      </c>
      <c r="J83" s="30">
        <f>IF(I83&lt;=Calculator!$F$9,J82+Calculator!$F$6*'Growth rate'!O83,0)</f>
        <v>16.831999999999976</v>
      </c>
      <c r="K83" s="23">
        <f t="shared" si="13"/>
        <v>0.81</v>
      </c>
      <c r="L83" s="23">
        <f t="shared" si="19"/>
        <v>100</v>
      </c>
      <c r="M83" s="23">
        <f t="shared" si="14"/>
        <v>0.24000000000000019</v>
      </c>
      <c r="N83" s="23">
        <f t="shared" si="15"/>
        <v>0.24000000000000019</v>
      </c>
      <c r="O83" s="23">
        <f t="shared" si="17"/>
        <v>0.75999999999999979</v>
      </c>
    </row>
    <row r="84" spans="1:15" x14ac:dyDescent="0.35">
      <c r="A84" s="23">
        <v>82</v>
      </c>
      <c r="B84" s="30">
        <f>IF(A84&lt;=Calculator!$B$9,B83+Calculator!$B$6*'Growth rate'!G84,0)</f>
        <v>25.975999999999946</v>
      </c>
      <c r="C84" s="23">
        <f t="shared" si="10"/>
        <v>0.82</v>
      </c>
      <c r="D84" s="23">
        <f t="shared" si="18"/>
        <v>100</v>
      </c>
      <c r="E84" s="23">
        <f t="shared" si="11"/>
        <v>0.2799999999999998</v>
      </c>
      <c r="F84" s="23">
        <f t="shared" si="12"/>
        <v>0.2799999999999998</v>
      </c>
      <c r="G84" s="23">
        <f t="shared" si="16"/>
        <v>0.7200000000000002</v>
      </c>
      <c r="H84" s="23">
        <v>16.975999999999974</v>
      </c>
      <c r="I84" s="23">
        <v>82</v>
      </c>
      <c r="J84" s="30">
        <f>IF(I84&lt;=Calculator!$F$9,J83+Calculator!$F$6*'Growth rate'!O84,0)</f>
        <v>16.975999999999974</v>
      </c>
      <c r="K84" s="23">
        <f t="shared" si="13"/>
        <v>0.82</v>
      </c>
      <c r="L84" s="23">
        <f t="shared" si="19"/>
        <v>100</v>
      </c>
      <c r="M84" s="23">
        <f t="shared" si="14"/>
        <v>0.2799999999999998</v>
      </c>
      <c r="N84" s="23">
        <f t="shared" si="15"/>
        <v>0.2799999999999998</v>
      </c>
      <c r="O84" s="23">
        <f t="shared" si="17"/>
        <v>0.7200000000000002</v>
      </c>
    </row>
    <row r="85" spans="1:15" x14ac:dyDescent="0.35">
      <c r="A85" s="23">
        <v>83</v>
      </c>
      <c r="B85" s="30">
        <f>IF(A85&lt;=Calculator!$B$9,B84+Calculator!$B$6*'Growth rate'!G85,0)</f>
        <v>26.111999999999945</v>
      </c>
      <c r="C85" s="23">
        <f t="shared" si="10"/>
        <v>0.83</v>
      </c>
      <c r="D85" s="23">
        <f t="shared" si="18"/>
        <v>100</v>
      </c>
      <c r="E85" s="23">
        <f t="shared" si="11"/>
        <v>0.31999999999999984</v>
      </c>
      <c r="F85" s="23">
        <f t="shared" si="12"/>
        <v>0.31999999999999984</v>
      </c>
      <c r="G85" s="23">
        <f t="shared" si="16"/>
        <v>0.68000000000000016</v>
      </c>
      <c r="H85" s="23">
        <v>17.111999999999973</v>
      </c>
      <c r="I85" s="23">
        <v>83</v>
      </c>
      <c r="J85" s="30">
        <f>IF(I85&lt;=Calculator!$F$9,J84+Calculator!$F$6*'Growth rate'!O85,0)</f>
        <v>17.111999999999973</v>
      </c>
      <c r="K85" s="23">
        <f t="shared" si="13"/>
        <v>0.83</v>
      </c>
      <c r="L85" s="23">
        <f t="shared" si="19"/>
        <v>100</v>
      </c>
      <c r="M85" s="23">
        <f t="shared" si="14"/>
        <v>0.31999999999999984</v>
      </c>
      <c r="N85" s="23">
        <f t="shared" si="15"/>
        <v>0.31999999999999984</v>
      </c>
      <c r="O85" s="23">
        <f t="shared" si="17"/>
        <v>0.68000000000000016</v>
      </c>
    </row>
    <row r="86" spans="1:15" x14ac:dyDescent="0.35">
      <c r="A86" s="23">
        <v>84</v>
      </c>
      <c r="B86" s="30">
        <f>IF(A86&lt;=Calculator!$B$9,B85+Calculator!$B$6*'Growth rate'!G86,0)</f>
        <v>26.239999999999945</v>
      </c>
      <c r="C86" s="23">
        <f t="shared" si="10"/>
        <v>0.84</v>
      </c>
      <c r="D86" s="23">
        <f t="shared" si="18"/>
        <v>100</v>
      </c>
      <c r="E86" s="23">
        <f t="shared" si="11"/>
        <v>0.35999999999999988</v>
      </c>
      <c r="F86" s="23">
        <f t="shared" si="12"/>
        <v>0.35999999999999988</v>
      </c>
      <c r="G86" s="23">
        <f t="shared" si="16"/>
        <v>0.64000000000000012</v>
      </c>
      <c r="H86" s="23">
        <v>17.239999999999974</v>
      </c>
      <c r="I86" s="23">
        <v>84</v>
      </c>
      <c r="J86" s="30">
        <f>IF(I86&lt;=Calculator!$F$9,J85+Calculator!$F$6*'Growth rate'!O86,0)</f>
        <v>17.239999999999974</v>
      </c>
      <c r="K86" s="23">
        <f t="shared" si="13"/>
        <v>0.84</v>
      </c>
      <c r="L86" s="23">
        <f t="shared" si="19"/>
        <v>100</v>
      </c>
      <c r="M86" s="23">
        <f t="shared" si="14"/>
        <v>0.35999999999999988</v>
      </c>
      <c r="N86" s="23">
        <f t="shared" si="15"/>
        <v>0.35999999999999988</v>
      </c>
      <c r="O86" s="23">
        <f t="shared" si="17"/>
        <v>0.64000000000000012</v>
      </c>
    </row>
    <row r="87" spans="1:15" x14ac:dyDescent="0.35">
      <c r="A87" s="23">
        <v>85</v>
      </c>
      <c r="B87" s="30">
        <f>IF(A87&lt;=Calculator!$B$9,B86+Calculator!$B$6*'Growth rate'!G87,0)</f>
        <v>26.359999999999946</v>
      </c>
      <c r="C87" s="23">
        <f t="shared" si="10"/>
        <v>0.85</v>
      </c>
      <c r="D87" s="23">
        <f t="shared" si="18"/>
        <v>100</v>
      </c>
      <c r="E87" s="23">
        <f t="shared" si="11"/>
        <v>0.39999999999999991</v>
      </c>
      <c r="F87" s="23">
        <f t="shared" si="12"/>
        <v>0.39999999999999991</v>
      </c>
      <c r="G87" s="23">
        <f t="shared" si="16"/>
        <v>0.60000000000000009</v>
      </c>
      <c r="H87" s="23">
        <v>17.359999999999975</v>
      </c>
      <c r="I87" s="23">
        <v>85</v>
      </c>
      <c r="J87" s="30">
        <f>IF(I87&lt;=Calculator!$F$9,J86+Calculator!$F$6*'Growth rate'!O87,0)</f>
        <v>17.359999999999975</v>
      </c>
      <c r="K87" s="23">
        <f t="shared" si="13"/>
        <v>0.85</v>
      </c>
      <c r="L87" s="23">
        <f t="shared" si="19"/>
        <v>100</v>
      </c>
      <c r="M87" s="23">
        <f t="shared" si="14"/>
        <v>0.39999999999999991</v>
      </c>
      <c r="N87" s="23">
        <f t="shared" si="15"/>
        <v>0.39999999999999991</v>
      </c>
      <c r="O87" s="23">
        <f t="shared" si="17"/>
        <v>0.60000000000000009</v>
      </c>
    </row>
    <row r="88" spans="1:15" x14ac:dyDescent="0.35">
      <c r="A88" s="23">
        <v>86</v>
      </c>
      <c r="B88" s="30">
        <f>IF(A88&lt;=Calculator!$B$9,B87+Calculator!$B$6*'Growth rate'!G88,0)</f>
        <v>26.471999999999944</v>
      </c>
      <c r="C88" s="23">
        <f t="shared" si="10"/>
        <v>0.86</v>
      </c>
      <c r="D88" s="23">
        <f t="shared" si="18"/>
        <v>100</v>
      </c>
      <c r="E88" s="23">
        <f t="shared" si="11"/>
        <v>0.43999999999999995</v>
      </c>
      <c r="F88" s="23">
        <f t="shared" si="12"/>
        <v>0.43999999999999995</v>
      </c>
      <c r="G88" s="23">
        <f t="shared" si="16"/>
        <v>0.56000000000000005</v>
      </c>
      <c r="H88" s="23">
        <v>17.471999999999973</v>
      </c>
      <c r="I88" s="23">
        <v>86</v>
      </c>
      <c r="J88" s="30">
        <f>IF(I88&lt;=Calculator!$F$9,J87+Calculator!$F$6*'Growth rate'!O88,0)</f>
        <v>17.471999999999973</v>
      </c>
      <c r="K88" s="23">
        <f t="shared" si="13"/>
        <v>0.86</v>
      </c>
      <c r="L88" s="23">
        <f t="shared" si="19"/>
        <v>100</v>
      </c>
      <c r="M88" s="23">
        <f t="shared" si="14"/>
        <v>0.43999999999999995</v>
      </c>
      <c r="N88" s="23">
        <f t="shared" si="15"/>
        <v>0.43999999999999995</v>
      </c>
      <c r="O88" s="23">
        <f t="shared" si="17"/>
        <v>0.56000000000000005</v>
      </c>
    </row>
    <row r="89" spans="1:15" x14ac:dyDescent="0.35">
      <c r="A89" s="23">
        <v>87</v>
      </c>
      <c r="B89" s="30">
        <f>IF(A89&lt;=Calculator!$B$9,B88+Calculator!$B$6*'Growth rate'!G89,0)</f>
        <v>26.575999999999944</v>
      </c>
      <c r="C89" s="23">
        <f t="shared" si="10"/>
        <v>0.87</v>
      </c>
      <c r="D89" s="23">
        <f t="shared" si="18"/>
        <v>100</v>
      </c>
      <c r="E89" s="23">
        <f t="shared" si="11"/>
        <v>0.48</v>
      </c>
      <c r="F89" s="23">
        <f t="shared" si="12"/>
        <v>0.48</v>
      </c>
      <c r="G89" s="23">
        <f t="shared" si="16"/>
        <v>0.52</v>
      </c>
      <c r="H89" s="23">
        <v>17.575999999999972</v>
      </c>
      <c r="I89" s="23">
        <v>87</v>
      </c>
      <c r="J89" s="30">
        <f>IF(I89&lt;=Calculator!$F$9,J88+Calculator!$F$6*'Growth rate'!O89,0)</f>
        <v>17.575999999999972</v>
      </c>
      <c r="K89" s="23">
        <f t="shared" si="13"/>
        <v>0.87</v>
      </c>
      <c r="L89" s="23">
        <f t="shared" si="19"/>
        <v>100</v>
      </c>
      <c r="M89" s="23">
        <f t="shared" si="14"/>
        <v>0.48</v>
      </c>
      <c r="N89" s="23">
        <f t="shared" si="15"/>
        <v>0.48</v>
      </c>
      <c r="O89" s="23">
        <f t="shared" si="17"/>
        <v>0.52</v>
      </c>
    </row>
    <row r="90" spans="1:15" x14ac:dyDescent="0.35">
      <c r="A90" s="23">
        <v>88</v>
      </c>
      <c r="B90" s="30">
        <f>IF(A90&lt;=Calculator!$B$9,B89+Calculator!$B$6*'Growth rate'!G90,0)</f>
        <v>26.671999999999944</v>
      </c>
      <c r="C90" s="23">
        <f t="shared" si="10"/>
        <v>0.88</v>
      </c>
      <c r="D90" s="23">
        <f t="shared" si="18"/>
        <v>100</v>
      </c>
      <c r="E90" s="23">
        <f t="shared" si="11"/>
        <v>0.52</v>
      </c>
      <c r="F90" s="23">
        <f t="shared" si="12"/>
        <v>0.52</v>
      </c>
      <c r="G90" s="23">
        <f t="shared" si="16"/>
        <v>0.48</v>
      </c>
      <c r="H90" s="23">
        <v>17.671999999999972</v>
      </c>
      <c r="I90" s="23">
        <v>88</v>
      </c>
      <c r="J90" s="30">
        <f>IF(I90&lt;=Calculator!$F$9,J89+Calculator!$F$6*'Growth rate'!O90,0)</f>
        <v>17.671999999999972</v>
      </c>
      <c r="K90" s="23">
        <f t="shared" si="13"/>
        <v>0.88</v>
      </c>
      <c r="L90" s="23">
        <f t="shared" si="19"/>
        <v>100</v>
      </c>
      <c r="M90" s="23">
        <f t="shared" si="14"/>
        <v>0.52</v>
      </c>
      <c r="N90" s="23">
        <f t="shared" si="15"/>
        <v>0.52</v>
      </c>
      <c r="O90" s="23">
        <f t="shared" si="17"/>
        <v>0.48</v>
      </c>
    </row>
    <row r="91" spans="1:15" x14ac:dyDescent="0.35">
      <c r="A91" s="23">
        <v>89</v>
      </c>
      <c r="B91" s="30">
        <f>IF(A91&lt;=Calculator!$B$9,B90+Calculator!$B$6*'Growth rate'!G91,0)</f>
        <v>26.759999999999945</v>
      </c>
      <c r="C91" s="23">
        <f t="shared" si="10"/>
        <v>0.89</v>
      </c>
      <c r="D91" s="23">
        <f t="shared" si="18"/>
        <v>100</v>
      </c>
      <c r="E91" s="23">
        <f t="shared" si="11"/>
        <v>0.56000000000000005</v>
      </c>
      <c r="F91" s="23">
        <f t="shared" si="12"/>
        <v>0.56000000000000005</v>
      </c>
      <c r="G91" s="23">
        <f t="shared" si="16"/>
        <v>0.43999999999999995</v>
      </c>
      <c r="H91" s="23">
        <v>17.759999999999973</v>
      </c>
      <c r="I91" s="23">
        <v>89</v>
      </c>
      <c r="J91" s="30">
        <f>IF(I91&lt;=Calculator!$F$9,J90+Calculator!$F$6*'Growth rate'!O91,0)</f>
        <v>17.759999999999973</v>
      </c>
      <c r="K91" s="23">
        <f t="shared" si="13"/>
        <v>0.89</v>
      </c>
      <c r="L91" s="23">
        <f t="shared" si="19"/>
        <v>100</v>
      </c>
      <c r="M91" s="23">
        <f t="shared" si="14"/>
        <v>0.56000000000000005</v>
      </c>
      <c r="N91" s="23">
        <f t="shared" si="15"/>
        <v>0.56000000000000005</v>
      </c>
      <c r="O91" s="23">
        <f t="shared" si="17"/>
        <v>0.43999999999999995</v>
      </c>
    </row>
    <row r="92" spans="1:15" x14ac:dyDescent="0.35">
      <c r="A92" s="23">
        <v>90</v>
      </c>
      <c r="B92" s="30">
        <f>IF(A92&lt;=Calculator!$B$9,B91+Calculator!$B$6*'Growth rate'!G92,0)</f>
        <v>26.839999999999943</v>
      </c>
      <c r="C92" s="23">
        <f t="shared" si="10"/>
        <v>0.9</v>
      </c>
      <c r="D92" s="23">
        <f t="shared" si="18"/>
        <v>100</v>
      </c>
      <c r="E92" s="23">
        <f t="shared" si="11"/>
        <v>0.60000000000000009</v>
      </c>
      <c r="F92" s="23">
        <f t="shared" si="12"/>
        <v>0.60000000000000009</v>
      </c>
      <c r="G92" s="23">
        <f t="shared" si="16"/>
        <v>0.39999999999999991</v>
      </c>
      <c r="H92" s="23">
        <v>17.839999999999971</v>
      </c>
      <c r="I92" s="23">
        <v>90</v>
      </c>
      <c r="J92" s="30">
        <f>IF(I92&lt;=Calculator!$F$9,J91+Calculator!$F$6*'Growth rate'!O92,0)</f>
        <v>17.839999999999971</v>
      </c>
      <c r="K92" s="23">
        <f t="shared" si="13"/>
        <v>0.9</v>
      </c>
      <c r="L92" s="23">
        <f t="shared" si="19"/>
        <v>100</v>
      </c>
      <c r="M92" s="23">
        <f t="shared" si="14"/>
        <v>0.60000000000000009</v>
      </c>
      <c r="N92" s="23">
        <f t="shared" si="15"/>
        <v>0.60000000000000009</v>
      </c>
      <c r="O92" s="23">
        <f t="shared" si="17"/>
        <v>0.39999999999999991</v>
      </c>
    </row>
    <row r="93" spans="1:15" x14ac:dyDescent="0.35">
      <c r="A93" s="23">
        <v>91</v>
      </c>
      <c r="B93" s="30">
        <f>IF(A93&lt;=Calculator!$B$9,B92+Calculator!$B$6*'Growth rate'!G93,0)</f>
        <v>26.911999999999942</v>
      </c>
      <c r="C93" s="23">
        <f t="shared" si="10"/>
        <v>0.91</v>
      </c>
      <c r="D93" s="23">
        <f t="shared" si="18"/>
        <v>100</v>
      </c>
      <c r="E93" s="23">
        <f t="shared" si="11"/>
        <v>0.64000000000000012</v>
      </c>
      <c r="F93" s="23">
        <f t="shared" si="12"/>
        <v>0.64000000000000012</v>
      </c>
      <c r="G93" s="23">
        <f t="shared" si="16"/>
        <v>0.35999999999999988</v>
      </c>
      <c r="H93" s="23">
        <v>17.911999999999971</v>
      </c>
      <c r="I93" s="23">
        <v>91</v>
      </c>
      <c r="J93" s="30">
        <f>IF(I93&lt;=Calculator!$F$9,J92+Calculator!$F$6*'Growth rate'!O93,0)</f>
        <v>17.911999999999971</v>
      </c>
      <c r="K93" s="23">
        <f t="shared" si="13"/>
        <v>0.91</v>
      </c>
      <c r="L93" s="23">
        <f t="shared" si="19"/>
        <v>100</v>
      </c>
      <c r="M93" s="23">
        <f t="shared" si="14"/>
        <v>0.64000000000000012</v>
      </c>
      <c r="N93" s="23">
        <f t="shared" si="15"/>
        <v>0.64000000000000012</v>
      </c>
      <c r="O93" s="23">
        <f t="shared" si="17"/>
        <v>0.35999999999999988</v>
      </c>
    </row>
    <row r="94" spans="1:15" x14ac:dyDescent="0.35">
      <c r="A94" s="23">
        <v>92</v>
      </c>
      <c r="B94" s="30">
        <f>IF(A94&lt;=Calculator!$B$9,B93+Calculator!$B$6*'Growth rate'!G94,0)</f>
        <v>26.975999999999942</v>
      </c>
      <c r="C94" s="23">
        <f t="shared" si="10"/>
        <v>0.92</v>
      </c>
      <c r="D94" s="23">
        <f t="shared" si="18"/>
        <v>100</v>
      </c>
      <c r="E94" s="23">
        <f t="shared" si="11"/>
        <v>0.68000000000000016</v>
      </c>
      <c r="F94" s="23">
        <f t="shared" si="12"/>
        <v>0.68000000000000016</v>
      </c>
      <c r="G94" s="23">
        <f t="shared" si="16"/>
        <v>0.31999999999999984</v>
      </c>
      <c r="H94" s="23">
        <v>17.975999999999971</v>
      </c>
      <c r="I94" s="23">
        <v>92</v>
      </c>
      <c r="J94" s="30">
        <f>IF(I94&lt;=Calculator!$F$9,J93+Calculator!$F$6*'Growth rate'!O94,0)</f>
        <v>17.975999999999971</v>
      </c>
      <c r="K94" s="23">
        <f t="shared" si="13"/>
        <v>0.92</v>
      </c>
      <c r="L94" s="23">
        <f t="shared" si="19"/>
        <v>100</v>
      </c>
      <c r="M94" s="23">
        <f t="shared" si="14"/>
        <v>0.68000000000000016</v>
      </c>
      <c r="N94" s="23">
        <f t="shared" si="15"/>
        <v>0.68000000000000016</v>
      </c>
      <c r="O94" s="23">
        <f t="shared" si="17"/>
        <v>0.31999999999999984</v>
      </c>
    </row>
    <row r="95" spans="1:15" x14ac:dyDescent="0.35">
      <c r="A95" s="23">
        <v>93</v>
      </c>
      <c r="B95" s="30">
        <f>IF(A95&lt;=Calculator!$B$9,B94+Calculator!$B$6*'Growth rate'!G95,0)</f>
        <v>27.031999999999943</v>
      </c>
      <c r="C95" s="23">
        <f t="shared" si="10"/>
        <v>0.93</v>
      </c>
      <c r="D95" s="23">
        <f t="shared" si="18"/>
        <v>100</v>
      </c>
      <c r="E95" s="23">
        <f t="shared" si="11"/>
        <v>0.7200000000000002</v>
      </c>
      <c r="F95" s="23">
        <f t="shared" si="12"/>
        <v>0.7200000000000002</v>
      </c>
      <c r="G95" s="23">
        <f t="shared" si="16"/>
        <v>0.2799999999999998</v>
      </c>
      <c r="H95" s="23">
        <v>18.031999999999972</v>
      </c>
      <c r="I95" s="23">
        <v>93</v>
      </c>
      <c r="J95" s="30">
        <f>IF(I95&lt;=Calculator!$F$9,J94+Calculator!$F$6*'Growth rate'!O95,0)</f>
        <v>18.031999999999972</v>
      </c>
      <c r="K95" s="23">
        <f t="shared" si="13"/>
        <v>0.93</v>
      </c>
      <c r="L95" s="23">
        <f t="shared" si="19"/>
        <v>100</v>
      </c>
      <c r="M95" s="23">
        <f t="shared" si="14"/>
        <v>0.7200000000000002</v>
      </c>
      <c r="N95" s="23">
        <f t="shared" si="15"/>
        <v>0.7200000000000002</v>
      </c>
      <c r="O95" s="23">
        <f t="shared" si="17"/>
        <v>0.2799999999999998</v>
      </c>
    </row>
    <row r="96" spans="1:15" x14ac:dyDescent="0.35">
      <c r="A96" s="23">
        <v>94</v>
      </c>
      <c r="B96" s="30">
        <f>IF(A96&lt;=Calculator!$B$9,B95+Calculator!$B$6*'Growth rate'!G96,0)</f>
        <v>27.079999999999941</v>
      </c>
      <c r="C96" s="23">
        <f t="shared" si="10"/>
        <v>0.94</v>
      </c>
      <c r="D96" s="23">
        <f t="shared" si="18"/>
        <v>100</v>
      </c>
      <c r="E96" s="23">
        <f t="shared" si="11"/>
        <v>0.75999999999999979</v>
      </c>
      <c r="F96" s="23">
        <f t="shared" si="12"/>
        <v>0.75999999999999979</v>
      </c>
      <c r="G96" s="23">
        <f t="shared" si="16"/>
        <v>0.24000000000000021</v>
      </c>
      <c r="H96" s="23">
        <v>18.07999999999997</v>
      </c>
      <c r="I96" s="23">
        <v>94</v>
      </c>
      <c r="J96" s="30">
        <f>IF(I96&lt;=Calculator!$F$9,J95+Calculator!$F$6*'Growth rate'!O96,0)</f>
        <v>18.07999999999997</v>
      </c>
      <c r="K96" s="23">
        <f t="shared" si="13"/>
        <v>0.94</v>
      </c>
      <c r="L96" s="23">
        <f t="shared" si="19"/>
        <v>100</v>
      </c>
      <c r="M96" s="23">
        <f t="shared" si="14"/>
        <v>0.75999999999999979</v>
      </c>
      <c r="N96" s="23">
        <f t="shared" si="15"/>
        <v>0.75999999999999979</v>
      </c>
      <c r="O96" s="23">
        <f t="shared" si="17"/>
        <v>0.24000000000000021</v>
      </c>
    </row>
    <row r="97" spans="1:15" x14ac:dyDescent="0.35">
      <c r="A97" s="23">
        <v>95</v>
      </c>
      <c r="B97" s="30">
        <f>IF(A97&lt;=Calculator!$B$9,B96+Calculator!$B$6*'Growth rate'!G97,0)</f>
        <v>27.119999999999941</v>
      </c>
      <c r="C97" s="23">
        <f t="shared" si="10"/>
        <v>0.95</v>
      </c>
      <c r="D97" s="23">
        <f t="shared" si="18"/>
        <v>100</v>
      </c>
      <c r="E97" s="23">
        <f t="shared" si="11"/>
        <v>0.79999999999999982</v>
      </c>
      <c r="F97" s="23">
        <f t="shared" si="12"/>
        <v>0.79999999999999982</v>
      </c>
      <c r="G97" s="23">
        <f t="shared" si="16"/>
        <v>0.20000000000000018</v>
      </c>
      <c r="H97" s="23">
        <v>18.119999999999969</v>
      </c>
      <c r="I97" s="23">
        <v>95</v>
      </c>
      <c r="J97" s="30">
        <f>IF(I97&lt;=Calculator!$F$9,J96+Calculator!$F$6*'Growth rate'!O97,0)</f>
        <v>18.119999999999969</v>
      </c>
      <c r="K97" s="23">
        <f t="shared" si="13"/>
        <v>0.95</v>
      </c>
      <c r="L97" s="23">
        <f t="shared" si="19"/>
        <v>100</v>
      </c>
      <c r="M97" s="23">
        <f t="shared" si="14"/>
        <v>0.79999999999999982</v>
      </c>
      <c r="N97" s="23">
        <f t="shared" si="15"/>
        <v>0.79999999999999982</v>
      </c>
      <c r="O97" s="23">
        <f t="shared" si="17"/>
        <v>0.20000000000000018</v>
      </c>
    </row>
    <row r="98" spans="1:15" x14ac:dyDescent="0.35">
      <c r="A98" s="23">
        <v>96</v>
      </c>
      <c r="B98" s="30">
        <f>IF(A98&lt;=Calculator!$B$9,B97+Calculator!$B$6*'Growth rate'!G98,0)</f>
        <v>27.151999999999941</v>
      </c>
      <c r="C98" s="23">
        <f t="shared" si="10"/>
        <v>0.96</v>
      </c>
      <c r="D98" s="23">
        <f t="shared" si="18"/>
        <v>100</v>
      </c>
      <c r="E98" s="23">
        <f t="shared" si="11"/>
        <v>0.83999999999999975</v>
      </c>
      <c r="F98" s="23">
        <f t="shared" si="12"/>
        <v>0.83999999999999975</v>
      </c>
      <c r="G98" s="23">
        <f t="shared" si="16"/>
        <v>0.16000000000000025</v>
      </c>
      <c r="H98" s="23">
        <v>18.151999999999969</v>
      </c>
      <c r="I98" s="23">
        <v>96</v>
      </c>
      <c r="J98" s="30">
        <f>IF(I98&lt;=Calculator!$F$9,J97+Calculator!$F$6*'Growth rate'!O98,0)</f>
        <v>18.151999999999969</v>
      </c>
      <c r="K98" s="23">
        <f t="shared" si="13"/>
        <v>0.96</v>
      </c>
      <c r="L98" s="23">
        <f t="shared" si="19"/>
        <v>100</v>
      </c>
      <c r="M98" s="23">
        <f t="shared" si="14"/>
        <v>0.83999999999999975</v>
      </c>
      <c r="N98" s="23">
        <f t="shared" si="15"/>
        <v>0.83999999999999975</v>
      </c>
      <c r="O98" s="23">
        <f t="shared" si="17"/>
        <v>0.16000000000000025</v>
      </c>
    </row>
    <row r="99" spans="1:15" x14ac:dyDescent="0.35">
      <c r="A99" s="23">
        <v>97</v>
      </c>
      <c r="B99" s="30">
        <f>IF(A99&lt;=Calculator!$B$9,B98+Calculator!$B$6*'Growth rate'!G99,0)</f>
        <v>27.175999999999942</v>
      </c>
      <c r="C99" s="23">
        <f t="shared" si="10"/>
        <v>0.97</v>
      </c>
      <c r="D99" s="23">
        <f t="shared" si="18"/>
        <v>100</v>
      </c>
      <c r="E99" s="23">
        <f t="shared" si="11"/>
        <v>0.87999999999999989</v>
      </c>
      <c r="F99" s="23">
        <f t="shared" si="12"/>
        <v>0.87999999999999989</v>
      </c>
      <c r="G99" s="23">
        <f t="shared" si="16"/>
        <v>0.12000000000000011</v>
      </c>
      <c r="H99" s="23">
        <v>18.17599999999997</v>
      </c>
      <c r="I99" s="23">
        <v>97</v>
      </c>
      <c r="J99" s="30">
        <f>IF(I99&lt;=Calculator!$F$9,J98+Calculator!$F$6*'Growth rate'!O99,0)</f>
        <v>18.17599999999997</v>
      </c>
      <c r="K99" s="23">
        <f t="shared" si="13"/>
        <v>0.97</v>
      </c>
      <c r="L99" s="23">
        <f t="shared" si="19"/>
        <v>100</v>
      </c>
      <c r="M99" s="23">
        <f t="shared" si="14"/>
        <v>0.87999999999999989</v>
      </c>
      <c r="N99" s="23">
        <f t="shared" si="15"/>
        <v>0.87999999999999989</v>
      </c>
      <c r="O99" s="23">
        <f t="shared" si="17"/>
        <v>0.12000000000000011</v>
      </c>
    </row>
    <row r="100" spans="1:15" x14ac:dyDescent="0.35">
      <c r="A100" s="23">
        <v>98</v>
      </c>
      <c r="B100" s="30">
        <f>IF(A100&lt;=Calculator!$B$9,B99+Calculator!$B$6*'Growth rate'!G100,0)</f>
        <v>27.191999999999943</v>
      </c>
      <c r="C100" s="23">
        <f t="shared" si="10"/>
        <v>0.98</v>
      </c>
      <c r="D100" s="23">
        <f t="shared" si="18"/>
        <v>100</v>
      </c>
      <c r="E100" s="23">
        <f t="shared" si="11"/>
        <v>0.91999999999999993</v>
      </c>
      <c r="F100" s="23">
        <f t="shared" si="12"/>
        <v>0.91999999999999993</v>
      </c>
      <c r="G100" s="23">
        <f t="shared" si="16"/>
        <v>8.0000000000000071E-2</v>
      </c>
      <c r="H100" s="23">
        <v>18.191999999999972</v>
      </c>
      <c r="I100" s="23">
        <v>98</v>
      </c>
      <c r="J100" s="30">
        <f>IF(I100&lt;=Calculator!$F$9,J99+Calculator!$F$6*'Growth rate'!O100,0)</f>
        <v>18.191999999999972</v>
      </c>
      <c r="K100" s="23">
        <f t="shared" si="13"/>
        <v>0.98</v>
      </c>
      <c r="L100" s="23">
        <f t="shared" si="19"/>
        <v>100</v>
      </c>
      <c r="M100" s="23">
        <f t="shared" si="14"/>
        <v>0.91999999999999993</v>
      </c>
      <c r="N100" s="23">
        <f t="shared" si="15"/>
        <v>0.91999999999999993</v>
      </c>
      <c r="O100" s="23">
        <f t="shared" si="17"/>
        <v>8.0000000000000071E-2</v>
      </c>
    </row>
    <row r="101" spans="1:15" x14ac:dyDescent="0.35">
      <c r="A101" s="23">
        <v>99</v>
      </c>
      <c r="B101" s="30">
        <f>IF(A101&lt;=Calculator!$B$9,B100+Calculator!$B$6*'Growth rate'!G101,0)</f>
        <v>27.199999999999942</v>
      </c>
      <c r="C101" s="23">
        <f t="shared" si="10"/>
        <v>0.99</v>
      </c>
      <c r="D101" s="23">
        <f t="shared" si="18"/>
        <v>100</v>
      </c>
      <c r="E101" s="23">
        <f t="shared" si="11"/>
        <v>0.96</v>
      </c>
      <c r="F101" s="23">
        <f t="shared" si="12"/>
        <v>0.96</v>
      </c>
      <c r="G101" s="23">
        <f t="shared" si="16"/>
        <v>4.0000000000000036E-2</v>
      </c>
      <c r="H101" s="23">
        <v>18.199999999999971</v>
      </c>
      <c r="I101" s="23">
        <v>99</v>
      </c>
      <c r="J101" s="30">
        <f>IF(I101&lt;=Calculator!$F$9,J100+Calculator!$F$6*'Growth rate'!O101,0)</f>
        <v>18.199999999999971</v>
      </c>
      <c r="K101" s="23">
        <f t="shared" si="13"/>
        <v>0.99</v>
      </c>
      <c r="L101" s="23">
        <f t="shared" si="19"/>
        <v>100</v>
      </c>
      <c r="M101" s="23">
        <f t="shared" si="14"/>
        <v>0.96</v>
      </c>
      <c r="N101" s="23">
        <f t="shared" si="15"/>
        <v>0.96</v>
      </c>
      <c r="O101" s="23">
        <f t="shared" si="17"/>
        <v>4.0000000000000036E-2</v>
      </c>
    </row>
    <row r="102" spans="1:15" x14ac:dyDescent="0.35">
      <c r="A102" s="23">
        <v>100</v>
      </c>
      <c r="B102" s="30">
        <f>IF(A102&lt;=Calculator!$B$9,B101+Calculator!$B$6*'Growth rate'!G102,0)</f>
        <v>27.199999999999942</v>
      </c>
      <c r="C102" s="23">
        <f t="shared" si="10"/>
        <v>1</v>
      </c>
      <c r="D102" s="23">
        <f t="shared" si="18"/>
        <v>100</v>
      </c>
      <c r="E102" s="23">
        <f t="shared" si="11"/>
        <v>1</v>
      </c>
      <c r="F102" s="23">
        <f t="shared" si="12"/>
        <v>1</v>
      </c>
      <c r="G102" s="23">
        <f t="shared" si="16"/>
        <v>0</v>
      </c>
      <c r="H102" s="23">
        <v>18.199999999999971</v>
      </c>
      <c r="I102" s="23">
        <v>100</v>
      </c>
      <c r="J102" s="30">
        <f>IF(I102&lt;=Calculator!$F$9,J101+Calculator!$F$6*'Growth rate'!O102,0)</f>
        <v>18.199999999999971</v>
      </c>
      <c r="K102" s="23">
        <f t="shared" si="13"/>
        <v>1</v>
      </c>
      <c r="L102" s="23">
        <f t="shared" si="19"/>
        <v>100</v>
      </c>
      <c r="M102" s="23">
        <f t="shared" si="14"/>
        <v>1</v>
      </c>
      <c r="N102" s="23">
        <f t="shared" si="15"/>
        <v>1</v>
      </c>
      <c r="O102" s="23">
        <f t="shared" si="17"/>
        <v>0</v>
      </c>
    </row>
    <row r="103" spans="1:15" x14ac:dyDescent="0.35">
      <c r="A103" s="23">
        <v>101</v>
      </c>
      <c r="B103" s="30">
        <f>IF(A103&lt;=Calculator!$B$9,B102+Calculator!$B$6*'Growth rate'!G103,0)</f>
        <v>0</v>
      </c>
      <c r="C103" s="23">
        <f t="shared" si="10"/>
        <v>1.01</v>
      </c>
      <c r="D103" s="23">
        <f t="shared" si="18"/>
        <v>100</v>
      </c>
      <c r="E103" s="23">
        <f t="shared" si="11"/>
        <v>1.04</v>
      </c>
      <c r="F103" s="23">
        <f t="shared" si="12"/>
        <v>1.04</v>
      </c>
      <c r="G103" s="23">
        <f t="shared" si="16"/>
        <v>-4.0000000000000036E-2</v>
      </c>
      <c r="I103" s="23">
        <v>101</v>
      </c>
      <c r="J103" s="30">
        <f>IF(I103&lt;=Calculator!$F$9,J102+Calculator!$F$6*'Growth rate'!O103,0)</f>
        <v>0</v>
      </c>
      <c r="K103" s="23">
        <f t="shared" si="13"/>
        <v>1.01</v>
      </c>
      <c r="L103" s="23">
        <f t="shared" si="19"/>
        <v>100</v>
      </c>
      <c r="M103" s="23">
        <f t="shared" si="14"/>
        <v>1.04</v>
      </c>
      <c r="N103" s="23">
        <f t="shared" si="15"/>
        <v>1.04</v>
      </c>
      <c r="O103" s="23">
        <f t="shared" si="17"/>
        <v>-4.0000000000000036E-2</v>
      </c>
    </row>
    <row r="104" spans="1:15" x14ac:dyDescent="0.35">
      <c r="A104" s="23">
        <v>102</v>
      </c>
      <c r="B104" s="30">
        <f>IF(A104&lt;=Calculator!$B$9,B103+Calculator!$B$6*'Growth rate'!G104,0)</f>
        <v>0</v>
      </c>
      <c r="C104" s="23">
        <f t="shared" si="10"/>
        <v>1.02</v>
      </c>
      <c r="D104" s="23">
        <f t="shared" si="18"/>
        <v>100</v>
      </c>
      <c r="E104" s="23">
        <f t="shared" si="11"/>
        <v>1.08</v>
      </c>
      <c r="F104" s="23">
        <f t="shared" si="12"/>
        <v>1.08</v>
      </c>
      <c r="G104" s="23">
        <f t="shared" si="16"/>
        <v>-8.0000000000000071E-2</v>
      </c>
      <c r="I104" s="23">
        <v>102</v>
      </c>
      <c r="J104" s="30">
        <f>IF(I104&lt;=Calculator!$F$9,J103+Calculator!$F$6*'Growth rate'!O104,0)</f>
        <v>0</v>
      </c>
      <c r="K104" s="23">
        <f t="shared" si="13"/>
        <v>1.02</v>
      </c>
      <c r="L104" s="23">
        <f t="shared" si="19"/>
        <v>100</v>
      </c>
      <c r="M104" s="23">
        <f t="shared" si="14"/>
        <v>1.08</v>
      </c>
      <c r="N104" s="23">
        <f t="shared" si="15"/>
        <v>1.08</v>
      </c>
      <c r="O104" s="23">
        <f t="shared" si="17"/>
        <v>-8.0000000000000071E-2</v>
      </c>
    </row>
    <row r="105" spans="1:15" x14ac:dyDescent="0.35">
      <c r="A105" s="23">
        <v>103</v>
      </c>
      <c r="B105" s="30">
        <f>IF(A105&lt;=Calculator!$B$9,B104+Calculator!$B$6*'Growth rate'!G105,0)</f>
        <v>0</v>
      </c>
      <c r="C105" s="23">
        <f t="shared" si="10"/>
        <v>1.03</v>
      </c>
      <c r="D105" s="23">
        <f t="shared" si="18"/>
        <v>100</v>
      </c>
      <c r="E105" s="23">
        <f t="shared" si="11"/>
        <v>1.1200000000000001</v>
      </c>
      <c r="F105" s="23">
        <f t="shared" si="12"/>
        <v>1.1200000000000001</v>
      </c>
      <c r="G105" s="23">
        <f t="shared" si="16"/>
        <v>-0.12000000000000011</v>
      </c>
      <c r="I105" s="23">
        <v>103</v>
      </c>
      <c r="J105" s="30">
        <f>IF(I105&lt;=Calculator!$F$9,J104+Calculator!$F$6*'Growth rate'!O105,0)</f>
        <v>0</v>
      </c>
      <c r="K105" s="23">
        <f t="shared" si="13"/>
        <v>1.03</v>
      </c>
      <c r="L105" s="23">
        <f t="shared" si="19"/>
        <v>100</v>
      </c>
      <c r="M105" s="23">
        <f t="shared" si="14"/>
        <v>1.1200000000000001</v>
      </c>
      <c r="N105" s="23">
        <f t="shared" si="15"/>
        <v>1.1200000000000001</v>
      </c>
      <c r="O105" s="23">
        <f t="shared" si="17"/>
        <v>-0.12000000000000011</v>
      </c>
    </row>
    <row r="106" spans="1:15" x14ac:dyDescent="0.35">
      <c r="A106" s="23">
        <v>104</v>
      </c>
      <c r="B106" s="30">
        <f>IF(A106&lt;=Calculator!$B$9,B105+Calculator!$B$6*'Growth rate'!G106,0)</f>
        <v>0</v>
      </c>
      <c r="C106" s="23">
        <f t="shared" si="10"/>
        <v>1.04</v>
      </c>
      <c r="D106" s="23">
        <f t="shared" si="18"/>
        <v>100</v>
      </c>
      <c r="E106" s="23">
        <f t="shared" si="11"/>
        <v>1.1600000000000001</v>
      </c>
      <c r="F106" s="23">
        <f t="shared" si="12"/>
        <v>1.1600000000000001</v>
      </c>
      <c r="G106" s="23">
        <f t="shared" si="16"/>
        <v>-0.16000000000000014</v>
      </c>
      <c r="I106" s="23">
        <v>104</v>
      </c>
      <c r="J106" s="30">
        <f>IF(I106&lt;=Calculator!$F$9,J105+Calculator!$F$6*'Growth rate'!O106,0)</f>
        <v>0</v>
      </c>
      <c r="K106" s="23">
        <f t="shared" si="13"/>
        <v>1.04</v>
      </c>
      <c r="L106" s="23">
        <f t="shared" si="19"/>
        <v>100</v>
      </c>
      <c r="M106" s="23">
        <f t="shared" si="14"/>
        <v>1.1600000000000001</v>
      </c>
      <c r="N106" s="23">
        <f t="shared" si="15"/>
        <v>1.1600000000000001</v>
      </c>
      <c r="O106" s="23">
        <f t="shared" si="17"/>
        <v>-0.16000000000000014</v>
      </c>
    </row>
    <row r="107" spans="1:15" x14ac:dyDescent="0.35">
      <c r="A107" s="23">
        <v>105</v>
      </c>
      <c r="B107" s="30">
        <f>IF(A107&lt;=Calculator!$B$9,B106+Calculator!$B$6*'Growth rate'!G107,0)</f>
        <v>0</v>
      </c>
      <c r="C107" s="23">
        <f t="shared" si="10"/>
        <v>1.05</v>
      </c>
      <c r="D107" s="23">
        <f t="shared" si="18"/>
        <v>100</v>
      </c>
      <c r="E107" s="23">
        <f t="shared" si="11"/>
        <v>1.2000000000000002</v>
      </c>
      <c r="F107" s="23">
        <f t="shared" si="12"/>
        <v>1.2000000000000002</v>
      </c>
      <c r="G107" s="23">
        <f t="shared" si="16"/>
        <v>-0.20000000000000018</v>
      </c>
      <c r="I107" s="23">
        <v>105</v>
      </c>
      <c r="J107" s="30">
        <f>IF(I107&lt;=Calculator!$F$9,J106+Calculator!$F$6*'Growth rate'!O107,0)</f>
        <v>0</v>
      </c>
      <c r="K107" s="23">
        <f t="shared" si="13"/>
        <v>1.05</v>
      </c>
      <c r="L107" s="23">
        <f t="shared" si="19"/>
        <v>100</v>
      </c>
      <c r="M107" s="23">
        <f t="shared" si="14"/>
        <v>1.2000000000000002</v>
      </c>
      <c r="N107" s="23">
        <f t="shared" si="15"/>
        <v>1.2000000000000002</v>
      </c>
      <c r="O107" s="23">
        <f t="shared" si="17"/>
        <v>-0.20000000000000018</v>
      </c>
    </row>
    <row r="108" spans="1:15" x14ac:dyDescent="0.35">
      <c r="A108" s="23">
        <v>106</v>
      </c>
      <c r="B108" s="30">
        <f>IF(A108&lt;=Calculator!$B$9,B107+Calculator!$B$6*'Growth rate'!G108,0)</f>
        <v>0</v>
      </c>
      <c r="C108" s="23">
        <f t="shared" si="10"/>
        <v>1.06</v>
      </c>
      <c r="D108" s="23">
        <f t="shared" si="18"/>
        <v>100</v>
      </c>
      <c r="E108" s="23">
        <f t="shared" si="11"/>
        <v>1.2400000000000002</v>
      </c>
      <c r="F108" s="23">
        <f t="shared" si="12"/>
        <v>1.2400000000000002</v>
      </c>
      <c r="G108" s="23">
        <f t="shared" si="16"/>
        <v>-0.24000000000000021</v>
      </c>
      <c r="I108" s="23">
        <v>106</v>
      </c>
      <c r="J108" s="30">
        <f>IF(I108&lt;=Calculator!$F$9,J107+Calculator!$F$6*'Growth rate'!O108,0)</f>
        <v>0</v>
      </c>
      <c r="K108" s="23">
        <f t="shared" si="13"/>
        <v>1.06</v>
      </c>
      <c r="L108" s="23">
        <f t="shared" si="19"/>
        <v>100</v>
      </c>
      <c r="M108" s="23">
        <f t="shared" si="14"/>
        <v>1.2400000000000002</v>
      </c>
      <c r="N108" s="23">
        <f t="shared" si="15"/>
        <v>1.2400000000000002</v>
      </c>
      <c r="O108" s="23">
        <f t="shared" si="17"/>
        <v>-0.24000000000000021</v>
      </c>
    </row>
    <row r="109" spans="1:15" x14ac:dyDescent="0.35">
      <c r="A109" s="23">
        <v>107</v>
      </c>
      <c r="B109" s="30">
        <f>IF(A109&lt;=Calculator!$B$9,B108+Calculator!$B$6*'Growth rate'!G109,0)</f>
        <v>0</v>
      </c>
      <c r="C109" s="23">
        <f t="shared" si="10"/>
        <v>1.07</v>
      </c>
      <c r="D109" s="23">
        <f t="shared" si="18"/>
        <v>100</v>
      </c>
      <c r="E109" s="23">
        <f t="shared" si="11"/>
        <v>1.2800000000000002</v>
      </c>
      <c r="F109" s="23">
        <f t="shared" si="12"/>
        <v>1.2800000000000002</v>
      </c>
      <c r="G109" s="23">
        <f t="shared" si="16"/>
        <v>-0.28000000000000025</v>
      </c>
      <c r="I109" s="23">
        <v>107</v>
      </c>
      <c r="J109" s="30">
        <f>IF(I109&lt;=Calculator!$F$9,J108+Calculator!$F$6*'Growth rate'!O109,0)</f>
        <v>0</v>
      </c>
      <c r="K109" s="23">
        <f t="shared" si="13"/>
        <v>1.07</v>
      </c>
      <c r="L109" s="23">
        <f t="shared" si="19"/>
        <v>100</v>
      </c>
      <c r="M109" s="23">
        <f t="shared" si="14"/>
        <v>1.2800000000000002</v>
      </c>
      <c r="N109" s="23">
        <f t="shared" si="15"/>
        <v>1.2800000000000002</v>
      </c>
      <c r="O109" s="23">
        <f t="shared" si="17"/>
        <v>-0.28000000000000025</v>
      </c>
    </row>
    <row r="110" spans="1:15" x14ac:dyDescent="0.35">
      <c r="A110" s="23">
        <v>108</v>
      </c>
      <c r="B110" s="30">
        <f>IF(A110&lt;=Calculator!$B$9,B109+Calculator!$B$6*'Growth rate'!G110,0)</f>
        <v>0</v>
      </c>
      <c r="C110" s="23">
        <f t="shared" si="10"/>
        <v>1.08</v>
      </c>
      <c r="D110" s="23">
        <f t="shared" si="18"/>
        <v>100</v>
      </c>
      <c r="E110" s="23">
        <f t="shared" si="11"/>
        <v>1.3200000000000003</v>
      </c>
      <c r="F110" s="23">
        <f t="shared" si="12"/>
        <v>1.3200000000000003</v>
      </c>
      <c r="G110" s="23">
        <f t="shared" si="16"/>
        <v>-0.32000000000000028</v>
      </c>
      <c r="I110" s="23">
        <v>108</v>
      </c>
      <c r="J110" s="30">
        <f>IF(I110&lt;=Calculator!$F$9,J109+Calculator!$F$6*'Growth rate'!O110,0)</f>
        <v>0</v>
      </c>
      <c r="K110" s="23">
        <f t="shared" si="13"/>
        <v>1.08</v>
      </c>
      <c r="L110" s="23">
        <f t="shared" si="19"/>
        <v>100</v>
      </c>
      <c r="M110" s="23">
        <f t="shared" si="14"/>
        <v>1.3200000000000003</v>
      </c>
      <c r="N110" s="23">
        <f t="shared" si="15"/>
        <v>1.3200000000000003</v>
      </c>
      <c r="O110" s="23">
        <f t="shared" si="17"/>
        <v>-0.32000000000000028</v>
      </c>
    </row>
    <row r="111" spans="1:15" x14ac:dyDescent="0.35">
      <c r="A111" s="23">
        <v>109</v>
      </c>
      <c r="B111" s="30">
        <f>IF(A111&lt;=Calculator!$B$9,B110+Calculator!$B$6*'Growth rate'!G111,0)</f>
        <v>0</v>
      </c>
      <c r="C111" s="23">
        <f t="shared" si="10"/>
        <v>1.0900000000000001</v>
      </c>
      <c r="D111" s="23">
        <f t="shared" si="18"/>
        <v>100</v>
      </c>
      <c r="E111" s="23">
        <f t="shared" si="11"/>
        <v>1.3600000000000003</v>
      </c>
      <c r="F111" s="23">
        <f t="shared" si="12"/>
        <v>1.3600000000000003</v>
      </c>
      <c r="G111" s="23">
        <f t="shared" si="16"/>
        <v>-0.36000000000000032</v>
      </c>
      <c r="I111" s="23">
        <v>109</v>
      </c>
      <c r="J111" s="30">
        <f>IF(I111&lt;=Calculator!$F$9,J110+Calculator!$F$6*'Growth rate'!O111,0)</f>
        <v>0</v>
      </c>
      <c r="K111" s="23">
        <f t="shared" si="13"/>
        <v>1.0900000000000001</v>
      </c>
      <c r="L111" s="23">
        <f t="shared" si="19"/>
        <v>100</v>
      </c>
      <c r="M111" s="23">
        <f t="shared" si="14"/>
        <v>1.3600000000000003</v>
      </c>
      <c r="N111" s="23">
        <f t="shared" si="15"/>
        <v>1.3600000000000003</v>
      </c>
      <c r="O111" s="23">
        <f t="shared" si="17"/>
        <v>-0.36000000000000032</v>
      </c>
    </row>
    <row r="112" spans="1:15" x14ac:dyDescent="0.35">
      <c r="A112" s="23">
        <v>110</v>
      </c>
      <c r="B112" s="30">
        <f>IF(A112&lt;=Calculator!$B$9,B111+Calculator!$B$6*'Growth rate'!G112,0)</f>
        <v>0</v>
      </c>
      <c r="C112" s="23">
        <f t="shared" si="10"/>
        <v>1.1000000000000001</v>
      </c>
      <c r="D112" s="23">
        <f t="shared" si="18"/>
        <v>100</v>
      </c>
      <c r="E112" s="23">
        <f t="shared" si="11"/>
        <v>1.4000000000000004</v>
      </c>
      <c r="F112" s="23">
        <f t="shared" si="12"/>
        <v>1.4000000000000004</v>
      </c>
      <c r="G112" s="23">
        <f t="shared" si="16"/>
        <v>-0.40000000000000036</v>
      </c>
      <c r="I112" s="23">
        <v>110</v>
      </c>
      <c r="J112" s="30">
        <f>IF(I112&lt;=Calculator!$F$9,J111+Calculator!$F$6*'Growth rate'!O112,0)</f>
        <v>0</v>
      </c>
      <c r="K112" s="23">
        <f t="shared" si="13"/>
        <v>1.1000000000000001</v>
      </c>
      <c r="L112" s="23">
        <f t="shared" si="19"/>
        <v>100</v>
      </c>
      <c r="M112" s="23">
        <f t="shared" si="14"/>
        <v>1.4000000000000004</v>
      </c>
      <c r="N112" s="23">
        <f t="shared" si="15"/>
        <v>1.4000000000000004</v>
      </c>
      <c r="O112" s="23">
        <f t="shared" si="17"/>
        <v>-0.40000000000000036</v>
      </c>
    </row>
    <row r="113" spans="1:15" x14ac:dyDescent="0.35">
      <c r="A113" s="23">
        <v>111</v>
      </c>
      <c r="B113" s="30">
        <f>IF(A113&lt;=Calculator!$B$9,B112+Calculator!$B$6*'Growth rate'!G113,0)</f>
        <v>0</v>
      </c>
      <c r="C113" s="23">
        <f t="shared" si="10"/>
        <v>1.1100000000000001</v>
      </c>
      <c r="D113" s="23">
        <f t="shared" si="18"/>
        <v>100</v>
      </c>
      <c r="E113" s="23">
        <f t="shared" si="11"/>
        <v>1.4400000000000004</v>
      </c>
      <c r="F113" s="23">
        <f t="shared" si="12"/>
        <v>1.4400000000000004</v>
      </c>
      <c r="G113" s="23">
        <f t="shared" si="16"/>
        <v>-0.44000000000000039</v>
      </c>
      <c r="I113" s="23">
        <v>111</v>
      </c>
      <c r="J113" s="30">
        <f>IF(I113&lt;=Calculator!$F$9,J112+Calculator!$F$6*'Growth rate'!O113,0)</f>
        <v>0</v>
      </c>
      <c r="K113" s="23">
        <f t="shared" si="13"/>
        <v>1.1100000000000001</v>
      </c>
      <c r="L113" s="23">
        <f t="shared" si="19"/>
        <v>100</v>
      </c>
      <c r="M113" s="23">
        <f t="shared" si="14"/>
        <v>1.4400000000000004</v>
      </c>
      <c r="N113" s="23">
        <f t="shared" si="15"/>
        <v>1.4400000000000004</v>
      </c>
      <c r="O113" s="23">
        <f t="shared" si="17"/>
        <v>-0.44000000000000039</v>
      </c>
    </row>
    <row r="114" spans="1:15" x14ac:dyDescent="0.35">
      <c r="A114" s="23">
        <v>112</v>
      </c>
      <c r="B114" s="30">
        <f>IF(A114&lt;=Calculator!$B$9,B113+Calculator!$B$6*'Growth rate'!G114,0)</f>
        <v>0</v>
      </c>
      <c r="C114" s="23">
        <f t="shared" si="10"/>
        <v>1.1200000000000001</v>
      </c>
      <c r="D114" s="23">
        <f t="shared" si="18"/>
        <v>100</v>
      </c>
      <c r="E114" s="23">
        <f t="shared" si="11"/>
        <v>1.4800000000000004</v>
      </c>
      <c r="F114" s="23">
        <f t="shared" si="12"/>
        <v>1.4800000000000004</v>
      </c>
      <c r="G114" s="23">
        <f t="shared" si="16"/>
        <v>-0.48000000000000043</v>
      </c>
      <c r="I114" s="23">
        <v>112</v>
      </c>
      <c r="J114" s="30">
        <f>IF(I114&lt;=Calculator!$F$9,J113+Calculator!$F$6*'Growth rate'!O114,0)</f>
        <v>0</v>
      </c>
      <c r="K114" s="23">
        <f t="shared" si="13"/>
        <v>1.1200000000000001</v>
      </c>
      <c r="L114" s="23">
        <f t="shared" si="19"/>
        <v>100</v>
      </c>
      <c r="M114" s="23">
        <f t="shared" si="14"/>
        <v>1.4800000000000004</v>
      </c>
      <c r="N114" s="23">
        <f t="shared" si="15"/>
        <v>1.4800000000000004</v>
      </c>
      <c r="O114" s="23">
        <f t="shared" si="17"/>
        <v>-0.48000000000000043</v>
      </c>
    </row>
    <row r="115" spans="1:15" x14ac:dyDescent="0.35">
      <c r="A115" s="23">
        <v>113</v>
      </c>
      <c r="B115" s="30">
        <f>IF(A115&lt;=Calculator!$B$9,B114+Calculator!$B$6*'Growth rate'!G115,0)</f>
        <v>0</v>
      </c>
      <c r="C115" s="23">
        <f t="shared" si="10"/>
        <v>1.1299999999999999</v>
      </c>
      <c r="D115" s="23">
        <f t="shared" si="18"/>
        <v>100</v>
      </c>
      <c r="E115" s="23">
        <f t="shared" si="11"/>
        <v>1.5199999999999996</v>
      </c>
      <c r="F115" s="23">
        <f t="shared" si="12"/>
        <v>1.5199999999999996</v>
      </c>
      <c r="G115" s="23">
        <f t="shared" si="16"/>
        <v>-0.51999999999999957</v>
      </c>
      <c r="I115" s="23">
        <v>113</v>
      </c>
      <c r="J115" s="30">
        <f>IF(I115&lt;=Calculator!$F$9,J114+Calculator!$F$6*'Growth rate'!O115,0)</f>
        <v>0</v>
      </c>
      <c r="K115" s="23">
        <f t="shared" si="13"/>
        <v>1.1299999999999999</v>
      </c>
      <c r="L115" s="23">
        <f t="shared" si="19"/>
        <v>100</v>
      </c>
      <c r="M115" s="23">
        <f t="shared" si="14"/>
        <v>1.5199999999999996</v>
      </c>
      <c r="N115" s="23">
        <f t="shared" si="15"/>
        <v>1.5199999999999996</v>
      </c>
      <c r="O115" s="23">
        <f t="shared" si="17"/>
        <v>-0.51999999999999957</v>
      </c>
    </row>
    <row r="116" spans="1:15" x14ac:dyDescent="0.35">
      <c r="A116" s="23">
        <v>114</v>
      </c>
      <c r="B116" s="30">
        <f>IF(A116&lt;=Calculator!$B$9,B115+Calculator!$B$6*'Growth rate'!G116,0)</f>
        <v>0</v>
      </c>
      <c r="C116" s="23">
        <f t="shared" si="10"/>
        <v>1.1399999999999999</v>
      </c>
      <c r="D116" s="23">
        <f t="shared" si="18"/>
        <v>100</v>
      </c>
      <c r="E116" s="23">
        <f t="shared" si="11"/>
        <v>1.5599999999999996</v>
      </c>
      <c r="F116" s="23">
        <f t="shared" si="12"/>
        <v>1.5599999999999996</v>
      </c>
      <c r="G116" s="23">
        <f t="shared" si="16"/>
        <v>-0.55999999999999961</v>
      </c>
      <c r="I116" s="23">
        <v>114</v>
      </c>
      <c r="J116" s="30">
        <f>IF(I116&lt;=Calculator!$F$9,J115+Calculator!$F$6*'Growth rate'!O116,0)</f>
        <v>0</v>
      </c>
      <c r="K116" s="23">
        <f t="shared" si="13"/>
        <v>1.1399999999999999</v>
      </c>
      <c r="L116" s="23">
        <f t="shared" si="19"/>
        <v>100</v>
      </c>
      <c r="M116" s="23">
        <f t="shared" si="14"/>
        <v>1.5599999999999996</v>
      </c>
      <c r="N116" s="23">
        <f t="shared" si="15"/>
        <v>1.5599999999999996</v>
      </c>
      <c r="O116" s="23">
        <f t="shared" si="17"/>
        <v>-0.55999999999999961</v>
      </c>
    </row>
    <row r="117" spans="1:15" x14ac:dyDescent="0.35">
      <c r="A117" s="23">
        <v>115</v>
      </c>
      <c r="B117" s="30">
        <f>IF(A117&lt;=Calculator!$B$9,B116+Calculator!$B$6*'Growth rate'!G117,0)</f>
        <v>0</v>
      </c>
      <c r="C117" s="23">
        <f t="shared" si="10"/>
        <v>1.1499999999999999</v>
      </c>
      <c r="D117" s="23">
        <f t="shared" si="18"/>
        <v>100</v>
      </c>
      <c r="E117" s="23">
        <f t="shared" si="11"/>
        <v>1.5999999999999996</v>
      </c>
      <c r="F117" s="23">
        <f t="shared" si="12"/>
        <v>1.5999999999999996</v>
      </c>
      <c r="G117" s="23">
        <f t="shared" si="16"/>
        <v>-0.59999999999999964</v>
      </c>
      <c r="I117" s="23">
        <v>115</v>
      </c>
      <c r="J117" s="30">
        <f>IF(I117&lt;=Calculator!$F$9,J116+Calculator!$F$6*'Growth rate'!O117,0)</f>
        <v>0</v>
      </c>
      <c r="K117" s="23">
        <f t="shared" si="13"/>
        <v>1.1499999999999999</v>
      </c>
      <c r="L117" s="23">
        <f t="shared" si="19"/>
        <v>100</v>
      </c>
      <c r="M117" s="23">
        <f t="shared" si="14"/>
        <v>1.5999999999999996</v>
      </c>
      <c r="N117" s="23">
        <f t="shared" si="15"/>
        <v>1.5999999999999996</v>
      </c>
      <c r="O117" s="23">
        <f t="shared" si="17"/>
        <v>-0.59999999999999964</v>
      </c>
    </row>
    <row r="118" spans="1:15" x14ac:dyDescent="0.35">
      <c r="A118" s="23">
        <v>116</v>
      </c>
      <c r="B118" s="30">
        <f>IF(A118&lt;=Calculator!$B$9,B117+Calculator!$B$6*'Growth rate'!G118,0)</f>
        <v>0</v>
      </c>
      <c r="C118" s="23">
        <f t="shared" si="10"/>
        <v>1.1599999999999999</v>
      </c>
      <c r="D118" s="23">
        <f t="shared" si="18"/>
        <v>100</v>
      </c>
      <c r="E118" s="23">
        <f t="shared" si="11"/>
        <v>1.6399999999999997</v>
      </c>
      <c r="F118" s="23">
        <f t="shared" si="12"/>
        <v>1.6399999999999997</v>
      </c>
      <c r="G118" s="23">
        <f t="shared" si="16"/>
        <v>-0.63999999999999968</v>
      </c>
      <c r="I118" s="23">
        <v>116</v>
      </c>
      <c r="J118" s="30">
        <f>IF(I118&lt;=Calculator!$F$9,J117+Calculator!$F$6*'Growth rate'!O118,0)</f>
        <v>0</v>
      </c>
      <c r="K118" s="23">
        <f t="shared" si="13"/>
        <v>1.1599999999999999</v>
      </c>
      <c r="L118" s="23">
        <f t="shared" si="19"/>
        <v>100</v>
      </c>
      <c r="M118" s="23">
        <f t="shared" si="14"/>
        <v>1.6399999999999997</v>
      </c>
      <c r="N118" s="23">
        <f t="shared" si="15"/>
        <v>1.6399999999999997</v>
      </c>
      <c r="O118" s="23">
        <f t="shared" si="17"/>
        <v>-0.63999999999999968</v>
      </c>
    </row>
    <row r="119" spans="1:15" x14ac:dyDescent="0.35">
      <c r="A119" s="23">
        <v>117</v>
      </c>
      <c r="B119" s="30">
        <f>IF(A119&lt;=Calculator!$B$9,B118+Calculator!$B$6*'Growth rate'!G119,0)</f>
        <v>0</v>
      </c>
      <c r="C119" s="23">
        <f t="shared" si="10"/>
        <v>1.17</v>
      </c>
      <c r="D119" s="23">
        <f t="shared" si="18"/>
        <v>100</v>
      </c>
      <c r="E119" s="23">
        <f t="shared" si="11"/>
        <v>1.6799999999999995</v>
      </c>
      <c r="F119" s="23">
        <f t="shared" si="12"/>
        <v>1.6799999999999995</v>
      </c>
      <c r="G119" s="23">
        <f t="shared" si="16"/>
        <v>-0.67999999999999949</v>
      </c>
      <c r="I119" s="23">
        <v>117</v>
      </c>
      <c r="J119" s="30">
        <f>IF(I119&lt;=Calculator!$F$9,J118+Calculator!$F$6*'Growth rate'!O119,0)</f>
        <v>0</v>
      </c>
      <c r="K119" s="23">
        <f t="shared" si="13"/>
        <v>1.17</v>
      </c>
      <c r="L119" s="23">
        <f t="shared" si="19"/>
        <v>100</v>
      </c>
      <c r="M119" s="23">
        <f t="shared" si="14"/>
        <v>1.6799999999999995</v>
      </c>
      <c r="N119" s="23">
        <f t="shared" si="15"/>
        <v>1.6799999999999995</v>
      </c>
      <c r="O119" s="23">
        <f t="shared" si="17"/>
        <v>-0.67999999999999949</v>
      </c>
    </row>
    <row r="120" spans="1:15" x14ac:dyDescent="0.35">
      <c r="A120" s="23">
        <v>118</v>
      </c>
      <c r="B120" s="30">
        <f>IF(A120&lt;=Calculator!$B$9,B119+Calculator!$B$6*'Growth rate'!G120,0)</f>
        <v>0</v>
      </c>
      <c r="C120" s="23">
        <f t="shared" si="10"/>
        <v>1.18</v>
      </c>
      <c r="D120" s="23">
        <f t="shared" si="18"/>
        <v>100</v>
      </c>
      <c r="E120" s="23">
        <f t="shared" si="11"/>
        <v>1.7199999999999998</v>
      </c>
      <c r="F120" s="23">
        <f t="shared" si="12"/>
        <v>1.7199999999999998</v>
      </c>
      <c r="G120" s="23">
        <f t="shared" si="16"/>
        <v>-0.71999999999999975</v>
      </c>
      <c r="I120" s="23">
        <v>118</v>
      </c>
      <c r="J120" s="30">
        <f>IF(I120&lt;=Calculator!$F$9,J119+Calculator!$F$6*'Growth rate'!O120,0)</f>
        <v>0</v>
      </c>
      <c r="K120" s="23">
        <f t="shared" si="13"/>
        <v>1.18</v>
      </c>
      <c r="L120" s="23">
        <f t="shared" si="19"/>
        <v>100</v>
      </c>
      <c r="M120" s="23">
        <f t="shared" si="14"/>
        <v>1.7199999999999998</v>
      </c>
      <c r="N120" s="23">
        <f t="shared" si="15"/>
        <v>1.7199999999999998</v>
      </c>
      <c r="O120" s="23">
        <f t="shared" si="17"/>
        <v>-0.71999999999999975</v>
      </c>
    </row>
    <row r="121" spans="1:15" x14ac:dyDescent="0.35">
      <c r="A121" s="23">
        <v>119</v>
      </c>
      <c r="B121" s="30">
        <f>IF(A121&lt;=Calculator!$B$9,B120+Calculator!$B$6*'Growth rate'!G121,0)</f>
        <v>0</v>
      </c>
      <c r="C121" s="23">
        <f t="shared" si="10"/>
        <v>1.19</v>
      </c>
      <c r="D121" s="23">
        <f t="shared" si="18"/>
        <v>100</v>
      </c>
      <c r="E121" s="23">
        <f t="shared" si="11"/>
        <v>1.7599999999999998</v>
      </c>
      <c r="F121" s="23">
        <f t="shared" si="12"/>
        <v>1.7599999999999998</v>
      </c>
      <c r="G121" s="23">
        <f t="shared" si="16"/>
        <v>-0.75999999999999979</v>
      </c>
      <c r="I121" s="23">
        <v>119</v>
      </c>
      <c r="J121" s="30">
        <f>IF(I121&lt;=Calculator!$F$9,J120+Calculator!$F$6*'Growth rate'!O121,0)</f>
        <v>0</v>
      </c>
      <c r="K121" s="23">
        <f t="shared" si="13"/>
        <v>1.19</v>
      </c>
      <c r="L121" s="23">
        <f t="shared" si="19"/>
        <v>100</v>
      </c>
      <c r="M121" s="23">
        <f t="shared" si="14"/>
        <v>1.7599999999999998</v>
      </c>
      <c r="N121" s="23">
        <f t="shared" si="15"/>
        <v>1.7599999999999998</v>
      </c>
      <c r="O121" s="23">
        <f t="shared" si="17"/>
        <v>-0.75999999999999979</v>
      </c>
    </row>
    <row r="122" spans="1:15" x14ac:dyDescent="0.35">
      <c r="A122" s="23">
        <v>120</v>
      </c>
      <c r="B122" s="30">
        <f>IF(A122&lt;=Calculator!$B$9,B121+Calculator!$B$6*'Growth rate'!G122,0)</f>
        <v>0</v>
      </c>
      <c r="C122" s="23">
        <f t="shared" si="10"/>
        <v>1.2</v>
      </c>
      <c r="D122" s="23">
        <f t="shared" si="18"/>
        <v>100</v>
      </c>
      <c r="E122" s="23">
        <f t="shared" si="11"/>
        <v>1.7999999999999998</v>
      </c>
      <c r="F122" s="23">
        <f t="shared" si="12"/>
        <v>1.7999999999999998</v>
      </c>
      <c r="G122" s="23">
        <f t="shared" si="16"/>
        <v>-0.79999999999999982</v>
      </c>
      <c r="I122" s="23">
        <v>120</v>
      </c>
      <c r="J122" s="30">
        <f>IF(I122&lt;=Calculator!$F$9,J121+Calculator!$F$6*'Growth rate'!O122,0)</f>
        <v>0</v>
      </c>
      <c r="K122" s="23">
        <f t="shared" si="13"/>
        <v>1.2</v>
      </c>
      <c r="L122" s="23">
        <f t="shared" si="19"/>
        <v>100</v>
      </c>
      <c r="M122" s="23">
        <f t="shared" si="14"/>
        <v>1.7999999999999998</v>
      </c>
      <c r="N122" s="23">
        <f t="shared" si="15"/>
        <v>1.7999999999999998</v>
      </c>
      <c r="O122" s="23">
        <f t="shared" si="17"/>
        <v>-0.79999999999999982</v>
      </c>
    </row>
    <row r="123" spans="1:15" x14ac:dyDescent="0.35">
      <c r="A123" s="23">
        <v>121</v>
      </c>
      <c r="B123" s="30">
        <f>IF(A123&lt;=Calculator!$B$9,B122+Calculator!$B$6*'Growth rate'!G123,0)</f>
        <v>0</v>
      </c>
      <c r="C123" s="23">
        <f t="shared" si="10"/>
        <v>1.21</v>
      </c>
      <c r="D123" s="23">
        <f t="shared" si="18"/>
        <v>100</v>
      </c>
      <c r="E123" s="23">
        <f t="shared" si="11"/>
        <v>1.8399999999999999</v>
      </c>
      <c r="F123" s="23">
        <f t="shared" si="12"/>
        <v>1.8399999999999999</v>
      </c>
      <c r="G123" s="23">
        <f t="shared" si="16"/>
        <v>-0.83999999999999986</v>
      </c>
      <c r="I123" s="23">
        <v>121</v>
      </c>
      <c r="J123" s="30">
        <f>IF(I123&lt;=Calculator!$F$9,J122+Calculator!$F$6*'Growth rate'!O123,0)</f>
        <v>0</v>
      </c>
      <c r="K123" s="23">
        <f t="shared" si="13"/>
        <v>1.21</v>
      </c>
      <c r="L123" s="23">
        <f t="shared" si="19"/>
        <v>100</v>
      </c>
      <c r="M123" s="23">
        <f t="shared" si="14"/>
        <v>1.8399999999999999</v>
      </c>
      <c r="N123" s="23">
        <f t="shared" si="15"/>
        <v>1.8399999999999999</v>
      </c>
      <c r="O123" s="23">
        <f t="shared" si="17"/>
        <v>-0.83999999999999986</v>
      </c>
    </row>
    <row r="124" spans="1:15" x14ac:dyDescent="0.35">
      <c r="A124" s="23">
        <v>122</v>
      </c>
      <c r="B124" s="30">
        <f>IF(A124&lt;=Calculator!$B$9,B123+Calculator!$B$6*'Growth rate'!G124,0)</f>
        <v>0</v>
      </c>
      <c r="C124" s="23">
        <f t="shared" si="10"/>
        <v>1.22</v>
      </c>
      <c r="D124" s="23">
        <f t="shared" si="18"/>
        <v>100</v>
      </c>
      <c r="E124" s="23">
        <f t="shared" si="11"/>
        <v>1.8799999999999997</v>
      </c>
      <c r="F124" s="23">
        <f t="shared" si="12"/>
        <v>1.8799999999999997</v>
      </c>
      <c r="G124" s="23">
        <f t="shared" si="16"/>
        <v>-0.87999999999999967</v>
      </c>
      <c r="I124" s="23">
        <v>122</v>
      </c>
      <c r="J124" s="30">
        <f>IF(I124&lt;=Calculator!$F$9,J123+Calculator!$F$6*'Growth rate'!O124,0)</f>
        <v>0</v>
      </c>
      <c r="K124" s="23">
        <f t="shared" si="13"/>
        <v>1.22</v>
      </c>
      <c r="L124" s="23">
        <f t="shared" si="19"/>
        <v>100</v>
      </c>
      <c r="M124" s="23">
        <f t="shared" si="14"/>
        <v>1.8799999999999997</v>
      </c>
      <c r="N124" s="23">
        <f t="shared" si="15"/>
        <v>1.8799999999999997</v>
      </c>
      <c r="O124" s="23">
        <f t="shared" si="17"/>
        <v>-0.87999999999999967</v>
      </c>
    </row>
    <row r="125" spans="1:15" x14ac:dyDescent="0.35">
      <c r="A125" s="23">
        <v>123</v>
      </c>
      <c r="B125" s="30">
        <f>IF(A125&lt;=Calculator!$B$9,B124+Calculator!$B$6*'Growth rate'!G125,0)</f>
        <v>0</v>
      </c>
      <c r="C125" s="23">
        <f t="shared" si="10"/>
        <v>1.23</v>
      </c>
      <c r="D125" s="23">
        <f t="shared" si="18"/>
        <v>100</v>
      </c>
      <c r="E125" s="23">
        <f t="shared" si="11"/>
        <v>1.92</v>
      </c>
      <c r="F125" s="23">
        <f t="shared" si="12"/>
        <v>1.92</v>
      </c>
      <c r="G125" s="23">
        <f t="shared" si="16"/>
        <v>-0.91999999999999993</v>
      </c>
      <c r="I125" s="23">
        <v>123</v>
      </c>
      <c r="J125" s="30">
        <f>IF(I125&lt;=Calculator!$F$9,J124+Calculator!$F$6*'Growth rate'!O125,0)</f>
        <v>0</v>
      </c>
      <c r="K125" s="23">
        <f t="shared" si="13"/>
        <v>1.23</v>
      </c>
      <c r="L125" s="23">
        <f t="shared" si="19"/>
        <v>100</v>
      </c>
      <c r="M125" s="23">
        <f t="shared" si="14"/>
        <v>1.92</v>
      </c>
      <c r="N125" s="23">
        <f t="shared" si="15"/>
        <v>1.92</v>
      </c>
      <c r="O125" s="23">
        <f t="shared" si="17"/>
        <v>-0.91999999999999993</v>
      </c>
    </row>
    <row r="126" spans="1:15" x14ac:dyDescent="0.35">
      <c r="A126" s="23">
        <v>124</v>
      </c>
      <c r="B126" s="30">
        <f>IF(A126&lt;=Calculator!$B$9,B125+Calculator!$B$6*'Growth rate'!G126,0)</f>
        <v>0</v>
      </c>
      <c r="C126" s="23">
        <f t="shared" si="10"/>
        <v>1.24</v>
      </c>
      <c r="D126" s="23">
        <f t="shared" si="18"/>
        <v>100</v>
      </c>
      <c r="E126" s="23">
        <f t="shared" si="11"/>
        <v>1.96</v>
      </c>
      <c r="F126" s="23">
        <f t="shared" si="12"/>
        <v>1.96</v>
      </c>
      <c r="G126" s="23">
        <f t="shared" si="16"/>
        <v>-0.96</v>
      </c>
      <c r="I126" s="23">
        <v>124</v>
      </c>
      <c r="J126" s="30">
        <f>IF(I126&lt;=Calculator!$F$9,J125+Calculator!$F$6*'Growth rate'!O126,0)</f>
        <v>0</v>
      </c>
      <c r="K126" s="23">
        <f t="shared" si="13"/>
        <v>1.24</v>
      </c>
      <c r="L126" s="23">
        <f t="shared" si="19"/>
        <v>100</v>
      </c>
      <c r="M126" s="23">
        <f t="shared" si="14"/>
        <v>1.96</v>
      </c>
      <c r="N126" s="23">
        <f t="shared" si="15"/>
        <v>1.96</v>
      </c>
      <c r="O126" s="23">
        <f t="shared" si="17"/>
        <v>-0.96</v>
      </c>
    </row>
    <row r="127" spans="1:15" x14ac:dyDescent="0.35">
      <c r="A127" s="23">
        <v>125</v>
      </c>
      <c r="B127" s="30">
        <f>IF(A127&lt;=Calculator!$B$9,B126+Calculator!$B$6*'Growth rate'!G127,0)</f>
        <v>0</v>
      </c>
      <c r="C127" s="23">
        <f t="shared" si="10"/>
        <v>1.25</v>
      </c>
      <c r="D127" s="23">
        <f t="shared" si="18"/>
        <v>100</v>
      </c>
      <c r="E127" s="23">
        <f t="shared" si="11"/>
        <v>2</v>
      </c>
      <c r="F127" s="23">
        <f t="shared" si="12"/>
        <v>2</v>
      </c>
      <c r="G127" s="23">
        <f t="shared" si="16"/>
        <v>-1</v>
      </c>
      <c r="I127" s="23">
        <v>125</v>
      </c>
      <c r="J127" s="30">
        <f>IF(I127&lt;=Calculator!$F$9,J126+Calculator!$F$6*'Growth rate'!O127,0)</f>
        <v>0</v>
      </c>
      <c r="K127" s="23">
        <f t="shared" si="13"/>
        <v>1.25</v>
      </c>
      <c r="L127" s="23">
        <f t="shared" si="19"/>
        <v>100</v>
      </c>
      <c r="M127" s="23">
        <f t="shared" si="14"/>
        <v>2</v>
      </c>
      <c r="N127" s="23">
        <f t="shared" si="15"/>
        <v>2</v>
      </c>
      <c r="O127" s="23">
        <f t="shared" si="17"/>
        <v>-1</v>
      </c>
    </row>
    <row r="128" spans="1:15" x14ac:dyDescent="0.35">
      <c r="A128" s="23">
        <v>126</v>
      </c>
      <c r="B128" s="30">
        <f>IF(A128&lt;=Calculator!$B$9,B127+Calculator!$B$6*'Growth rate'!G128,0)</f>
        <v>0</v>
      </c>
      <c r="C128" s="23">
        <f t="shared" si="10"/>
        <v>1.26</v>
      </c>
      <c r="D128" s="23">
        <f t="shared" si="18"/>
        <v>100</v>
      </c>
      <c r="E128" s="23">
        <f t="shared" si="11"/>
        <v>2.04</v>
      </c>
      <c r="F128" s="23">
        <f t="shared" si="12"/>
        <v>2.04</v>
      </c>
      <c r="G128" s="23">
        <f t="shared" si="16"/>
        <v>-1.04</v>
      </c>
      <c r="I128" s="23">
        <v>126</v>
      </c>
      <c r="J128" s="30">
        <f>IF(I128&lt;=Calculator!$F$9,J127+Calculator!$F$6*'Growth rate'!O128,0)</f>
        <v>0</v>
      </c>
      <c r="K128" s="23">
        <f t="shared" si="13"/>
        <v>1.26</v>
      </c>
      <c r="L128" s="23">
        <f t="shared" si="19"/>
        <v>100</v>
      </c>
      <c r="M128" s="23">
        <f t="shared" si="14"/>
        <v>2.04</v>
      </c>
      <c r="N128" s="23">
        <f t="shared" si="15"/>
        <v>2.04</v>
      </c>
      <c r="O128" s="23">
        <f t="shared" si="17"/>
        <v>-1.04</v>
      </c>
    </row>
    <row r="129" spans="1:15" x14ac:dyDescent="0.35">
      <c r="A129" s="23">
        <v>127</v>
      </c>
      <c r="B129" s="30">
        <f>IF(A129&lt;=Calculator!$B$9,B128+Calculator!$B$6*'Growth rate'!G129,0)</f>
        <v>0</v>
      </c>
      <c r="C129" s="23">
        <f t="shared" si="10"/>
        <v>1.27</v>
      </c>
      <c r="D129" s="23">
        <f t="shared" si="18"/>
        <v>100</v>
      </c>
      <c r="E129" s="23">
        <f t="shared" si="11"/>
        <v>2.08</v>
      </c>
      <c r="F129" s="23">
        <f t="shared" si="12"/>
        <v>2.08</v>
      </c>
      <c r="G129" s="23">
        <f t="shared" si="16"/>
        <v>-1.08</v>
      </c>
      <c r="I129" s="23">
        <v>127</v>
      </c>
      <c r="J129" s="30">
        <f>IF(I129&lt;=Calculator!$F$9,J128+Calculator!$F$6*'Growth rate'!O129,0)</f>
        <v>0</v>
      </c>
      <c r="K129" s="23">
        <f t="shared" si="13"/>
        <v>1.27</v>
      </c>
      <c r="L129" s="23">
        <f t="shared" si="19"/>
        <v>100</v>
      </c>
      <c r="M129" s="23">
        <f t="shared" si="14"/>
        <v>2.08</v>
      </c>
      <c r="N129" s="23">
        <f t="shared" si="15"/>
        <v>2.08</v>
      </c>
      <c r="O129" s="23">
        <f t="shared" si="17"/>
        <v>-1.08</v>
      </c>
    </row>
    <row r="130" spans="1:15" x14ac:dyDescent="0.35">
      <c r="A130" s="23">
        <v>128</v>
      </c>
      <c r="B130" s="30">
        <f>IF(A130&lt;=Calculator!$B$9,B129+Calculator!$B$6*'Growth rate'!G130,0)</f>
        <v>0</v>
      </c>
      <c r="C130" s="23">
        <f t="shared" si="10"/>
        <v>1.28</v>
      </c>
      <c r="D130" s="23">
        <f t="shared" si="18"/>
        <v>100</v>
      </c>
      <c r="E130" s="23">
        <f t="shared" si="11"/>
        <v>2.12</v>
      </c>
      <c r="F130" s="23">
        <f t="shared" si="12"/>
        <v>2.12</v>
      </c>
      <c r="G130" s="23">
        <f t="shared" si="16"/>
        <v>-1.1200000000000001</v>
      </c>
      <c r="I130" s="23">
        <v>128</v>
      </c>
      <c r="J130" s="30">
        <f>IF(I130&lt;=Calculator!$F$9,J129+Calculator!$F$6*'Growth rate'!O130,0)</f>
        <v>0</v>
      </c>
      <c r="K130" s="23">
        <f t="shared" si="13"/>
        <v>1.28</v>
      </c>
      <c r="L130" s="23">
        <f t="shared" si="19"/>
        <v>100</v>
      </c>
      <c r="M130" s="23">
        <f t="shared" si="14"/>
        <v>2.12</v>
      </c>
      <c r="N130" s="23">
        <f t="shared" si="15"/>
        <v>2.12</v>
      </c>
      <c r="O130" s="23">
        <f t="shared" si="17"/>
        <v>-1.1200000000000001</v>
      </c>
    </row>
    <row r="131" spans="1:15" x14ac:dyDescent="0.35">
      <c r="A131" s="23">
        <v>129</v>
      </c>
      <c r="B131" s="30">
        <f>IF(A131&lt;=Calculator!$B$9,B130+Calculator!$B$6*'Growth rate'!G131,0)</f>
        <v>0</v>
      </c>
      <c r="C131" s="23">
        <f t="shared" ref="C131:C194" si="20">A131/D131</f>
        <v>1.29</v>
      </c>
      <c r="D131" s="23">
        <f t="shared" si="18"/>
        <v>100</v>
      </c>
      <c r="E131" s="23">
        <f t="shared" ref="E131:E194" si="21">((C131-0.75)/25)*100</f>
        <v>2.16</v>
      </c>
      <c r="F131" s="23">
        <f t="shared" ref="F131:F194" si="22">IF(E131&lt;0,0,E131)</f>
        <v>2.16</v>
      </c>
      <c r="G131" s="23">
        <f t="shared" si="16"/>
        <v>-1.1600000000000001</v>
      </c>
      <c r="I131" s="23">
        <v>129</v>
      </c>
      <c r="J131" s="30">
        <f>IF(I131&lt;=Calculator!$F$9,J130+Calculator!$F$6*'Growth rate'!O131,0)</f>
        <v>0</v>
      </c>
      <c r="K131" s="23">
        <f t="shared" ref="K131:K194" si="23">I131/L131</f>
        <v>1.29</v>
      </c>
      <c r="L131" s="23">
        <f t="shared" si="19"/>
        <v>100</v>
      </c>
      <c r="M131" s="23">
        <f t="shared" ref="M131:M194" si="24">((K131-0.75)/25)*100</f>
        <v>2.16</v>
      </c>
      <c r="N131" s="23">
        <f t="shared" ref="N131:N194" si="25">IF(M131&lt;0,0,M131)</f>
        <v>2.16</v>
      </c>
      <c r="O131" s="23">
        <f t="shared" si="17"/>
        <v>-1.1600000000000001</v>
      </c>
    </row>
    <row r="132" spans="1:15" x14ac:dyDescent="0.35">
      <c r="A132" s="23">
        <v>130</v>
      </c>
      <c r="B132" s="30">
        <f>IF(A132&lt;=Calculator!$B$9,B131+Calculator!$B$6*'Growth rate'!G132,0)</f>
        <v>0</v>
      </c>
      <c r="C132" s="23">
        <f t="shared" si="20"/>
        <v>1.3</v>
      </c>
      <c r="D132" s="23">
        <f t="shared" si="18"/>
        <v>100</v>
      </c>
      <c r="E132" s="23">
        <f t="shared" si="21"/>
        <v>2.2000000000000002</v>
      </c>
      <c r="F132" s="23">
        <f t="shared" si="22"/>
        <v>2.2000000000000002</v>
      </c>
      <c r="G132" s="23">
        <f t="shared" ref="G132:G195" si="26">1-F132</f>
        <v>-1.2000000000000002</v>
      </c>
      <c r="I132" s="23">
        <v>130</v>
      </c>
      <c r="J132" s="30">
        <f>IF(I132&lt;=Calculator!$F$9,J131+Calculator!$F$6*'Growth rate'!O132,0)</f>
        <v>0</v>
      </c>
      <c r="K132" s="23">
        <f t="shared" si="23"/>
        <v>1.3</v>
      </c>
      <c r="L132" s="23">
        <f t="shared" si="19"/>
        <v>100</v>
      </c>
      <c r="M132" s="23">
        <f t="shared" si="24"/>
        <v>2.2000000000000002</v>
      </c>
      <c r="N132" s="23">
        <f t="shared" si="25"/>
        <v>2.2000000000000002</v>
      </c>
      <c r="O132" s="23">
        <f t="shared" ref="O132:O195" si="27">1-N132</f>
        <v>-1.2000000000000002</v>
      </c>
    </row>
    <row r="133" spans="1:15" x14ac:dyDescent="0.35">
      <c r="A133" s="23">
        <v>131</v>
      </c>
      <c r="B133" s="30">
        <f>IF(A133&lt;=Calculator!$B$9,B132+Calculator!$B$6*'Growth rate'!G133,0)</f>
        <v>0</v>
      </c>
      <c r="C133" s="23">
        <f t="shared" si="20"/>
        <v>1.31</v>
      </c>
      <c r="D133" s="23">
        <f t="shared" ref="D133:D196" si="28">D132</f>
        <v>100</v>
      </c>
      <c r="E133" s="23">
        <f t="shared" si="21"/>
        <v>2.2400000000000002</v>
      </c>
      <c r="F133" s="23">
        <f t="shared" si="22"/>
        <v>2.2400000000000002</v>
      </c>
      <c r="G133" s="23">
        <f t="shared" si="26"/>
        <v>-1.2400000000000002</v>
      </c>
      <c r="I133" s="23">
        <v>131</v>
      </c>
      <c r="J133" s="30">
        <f>IF(I133&lt;=Calculator!$F$9,J132+Calculator!$F$6*'Growth rate'!O133,0)</f>
        <v>0</v>
      </c>
      <c r="K133" s="23">
        <f t="shared" si="23"/>
        <v>1.31</v>
      </c>
      <c r="L133" s="23">
        <f t="shared" ref="L133:L196" si="29">L132</f>
        <v>100</v>
      </c>
      <c r="M133" s="23">
        <f t="shared" si="24"/>
        <v>2.2400000000000002</v>
      </c>
      <c r="N133" s="23">
        <f t="shared" si="25"/>
        <v>2.2400000000000002</v>
      </c>
      <c r="O133" s="23">
        <f t="shared" si="27"/>
        <v>-1.2400000000000002</v>
      </c>
    </row>
    <row r="134" spans="1:15" x14ac:dyDescent="0.35">
      <c r="A134" s="23">
        <v>132</v>
      </c>
      <c r="B134" s="30">
        <f>IF(A134&lt;=Calculator!$B$9,B133+Calculator!$B$6*'Growth rate'!G134,0)</f>
        <v>0</v>
      </c>
      <c r="C134" s="23">
        <f t="shared" si="20"/>
        <v>1.32</v>
      </c>
      <c r="D134" s="23">
        <f t="shared" si="28"/>
        <v>100</v>
      </c>
      <c r="E134" s="23">
        <f t="shared" si="21"/>
        <v>2.2800000000000002</v>
      </c>
      <c r="F134" s="23">
        <f t="shared" si="22"/>
        <v>2.2800000000000002</v>
      </c>
      <c r="G134" s="23">
        <f t="shared" si="26"/>
        <v>-1.2800000000000002</v>
      </c>
      <c r="I134" s="23">
        <v>132</v>
      </c>
      <c r="J134" s="30">
        <f>IF(I134&lt;=Calculator!$F$9,J133+Calculator!$F$6*'Growth rate'!O134,0)</f>
        <v>0</v>
      </c>
      <c r="K134" s="23">
        <f t="shared" si="23"/>
        <v>1.32</v>
      </c>
      <c r="L134" s="23">
        <f t="shared" si="29"/>
        <v>100</v>
      </c>
      <c r="M134" s="23">
        <f t="shared" si="24"/>
        <v>2.2800000000000002</v>
      </c>
      <c r="N134" s="23">
        <f t="shared" si="25"/>
        <v>2.2800000000000002</v>
      </c>
      <c r="O134" s="23">
        <f t="shared" si="27"/>
        <v>-1.2800000000000002</v>
      </c>
    </row>
    <row r="135" spans="1:15" x14ac:dyDescent="0.35">
      <c r="A135" s="23">
        <v>133</v>
      </c>
      <c r="B135" s="30">
        <f>IF(A135&lt;=Calculator!$B$9,B134+Calculator!$B$6*'Growth rate'!G135,0)</f>
        <v>0</v>
      </c>
      <c r="C135" s="23">
        <f t="shared" si="20"/>
        <v>1.33</v>
      </c>
      <c r="D135" s="23">
        <f t="shared" si="28"/>
        <v>100</v>
      </c>
      <c r="E135" s="23">
        <f t="shared" si="21"/>
        <v>2.3200000000000003</v>
      </c>
      <c r="F135" s="23">
        <f t="shared" si="22"/>
        <v>2.3200000000000003</v>
      </c>
      <c r="G135" s="23">
        <f t="shared" si="26"/>
        <v>-1.3200000000000003</v>
      </c>
      <c r="I135" s="23">
        <v>133</v>
      </c>
      <c r="J135" s="30">
        <f>IF(I135&lt;=Calculator!$F$9,J134+Calculator!$F$6*'Growth rate'!O135,0)</f>
        <v>0</v>
      </c>
      <c r="K135" s="23">
        <f t="shared" si="23"/>
        <v>1.33</v>
      </c>
      <c r="L135" s="23">
        <f t="shared" si="29"/>
        <v>100</v>
      </c>
      <c r="M135" s="23">
        <f t="shared" si="24"/>
        <v>2.3200000000000003</v>
      </c>
      <c r="N135" s="23">
        <f t="shared" si="25"/>
        <v>2.3200000000000003</v>
      </c>
      <c r="O135" s="23">
        <f t="shared" si="27"/>
        <v>-1.3200000000000003</v>
      </c>
    </row>
    <row r="136" spans="1:15" x14ac:dyDescent="0.35">
      <c r="A136" s="23">
        <v>134</v>
      </c>
      <c r="B136" s="30">
        <f>IF(A136&lt;=Calculator!$B$9,B135+Calculator!$B$6*'Growth rate'!G136,0)</f>
        <v>0</v>
      </c>
      <c r="C136" s="23">
        <f t="shared" si="20"/>
        <v>1.34</v>
      </c>
      <c r="D136" s="23">
        <f t="shared" si="28"/>
        <v>100</v>
      </c>
      <c r="E136" s="23">
        <f t="shared" si="21"/>
        <v>2.3600000000000003</v>
      </c>
      <c r="F136" s="23">
        <f t="shared" si="22"/>
        <v>2.3600000000000003</v>
      </c>
      <c r="G136" s="23">
        <f t="shared" si="26"/>
        <v>-1.3600000000000003</v>
      </c>
      <c r="I136" s="23">
        <v>134</v>
      </c>
      <c r="J136" s="30">
        <f>IF(I136&lt;=Calculator!$F$9,J135+Calculator!$F$6*'Growth rate'!O136,0)</f>
        <v>0</v>
      </c>
      <c r="K136" s="23">
        <f t="shared" si="23"/>
        <v>1.34</v>
      </c>
      <c r="L136" s="23">
        <f t="shared" si="29"/>
        <v>100</v>
      </c>
      <c r="M136" s="23">
        <f t="shared" si="24"/>
        <v>2.3600000000000003</v>
      </c>
      <c r="N136" s="23">
        <f t="shared" si="25"/>
        <v>2.3600000000000003</v>
      </c>
      <c r="O136" s="23">
        <f t="shared" si="27"/>
        <v>-1.3600000000000003</v>
      </c>
    </row>
    <row r="137" spans="1:15" x14ac:dyDescent="0.35">
      <c r="A137" s="23">
        <v>135</v>
      </c>
      <c r="B137" s="30">
        <f>IF(A137&lt;=Calculator!$B$9,B136+Calculator!$B$6*'Growth rate'!G137,0)</f>
        <v>0</v>
      </c>
      <c r="C137" s="23">
        <f t="shared" si="20"/>
        <v>1.35</v>
      </c>
      <c r="D137" s="23">
        <f t="shared" si="28"/>
        <v>100</v>
      </c>
      <c r="E137" s="23">
        <f t="shared" si="21"/>
        <v>2.4000000000000004</v>
      </c>
      <c r="F137" s="23">
        <f t="shared" si="22"/>
        <v>2.4000000000000004</v>
      </c>
      <c r="G137" s="23">
        <f t="shared" si="26"/>
        <v>-1.4000000000000004</v>
      </c>
      <c r="I137" s="23">
        <v>135</v>
      </c>
      <c r="J137" s="30">
        <f>IF(I137&lt;=Calculator!$F$9,J136+Calculator!$F$6*'Growth rate'!O137,0)</f>
        <v>0</v>
      </c>
      <c r="K137" s="23">
        <f t="shared" si="23"/>
        <v>1.35</v>
      </c>
      <c r="L137" s="23">
        <f t="shared" si="29"/>
        <v>100</v>
      </c>
      <c r="M137" s="23">
        <f t="shared" si="24"/>
        <v>2.4000000000000004</v>
      </c>
      <c r="N137" s="23">
        <f t="shared" si="25"/>
        <v>2.4000000000000004</v>
      </c>
      <c r="O137" s="23">
        <f t="shared" si="27"/>
        <v>-1.4000000000000004</v>
      </c>
    </row>
    <row r="138" spans="1:15" x14ac:dyDescent="0.35">
      <c r="A138" s="23">
        <v>136</v>
      </c>
      <c r="B138" s="30">
        <f>IF(A138&lt;=Calculator!$B$9,B137+Calculator!$B$6*'Growth rate'!G138,0)</f>
        <v>0</v>
      </c>
      <c r="C138" s="23">
        <f t="shared" si="20"/>
        <v>1.36</v>
      </c>
      <c r="D138" s="23">
        <f t="shared" si="28"/>
        <v>100</v>
      </c>
      <c r="E138" s="23">
        <f t="shared" si="21"/>
        <v>2.4400000000000004</v>
      </c>
      <c r="F138" s="23">
        <f t="shared" si="22"/>
        <v>2.4400000000000004</v>
      </c>
      <c r="G138" s="23">
        <f t="shared" si="26"/>
        <v>-1.4400000000000004</v>
      </c>
      <c r="I138" s="23">
        <v>136</v>
      </c>
      <c r="J138" s="30">
        <f>IF(I138&lt;=Calculator!$F$9,J137+Calculator!$F$6*'Growth rate'!O138,0)</f>
        <v>0</v>
      </c>
      <c r="K138" s="23">
        <f t="shared" si="23"/>
        <v>1.36</v>
      </c>
      <c r="L138" s="23">
        <f t="shared" si="29"/>
        <v>100</v>
      </c>
      <c r="M138" s="23">
        <f t="shared" si="24"/>
        <v>2.4400000000000004</v>
      </c>
      <c r="N138" s="23">
        <f t="shared" si="25"/>
        <v>2.4400000000000004</v>
      </c>
      <c r="O138" s="23">
        <f t="shared" si="27"/>
        <v>-1.4400000000000004</v>
      </c>
    </row>
    <row r="139" spans="1:15" x14ac:dyDescent="0.35">
      <c r="A139" s="23">
        <v>137</v>
      </c>
      <c r="B139" s="30">
        <f>IF(A139&lt;=Calculator!$B$9,B138+Calculator!$B$6*'Growth rate'!G139,0)</f>
        <v>0</v>
      </c>
      <c r="C139" s="23">
        <f t="shared" si="20"/>
        <v>1.37</v>
      </c>
      <c r="D139" s="23">
        <f t="shared" si="28"/>
        <v>100</v>
      </c>
      <c r="E139" s="23">
        <f t="shared" si="21"/>
        <v>2.4800000000000004</v>
      </c>
      <c r="F139" s="23">
        <f t="shared" si="22"/>
        <v>2.4800000000000004</v>
      </c>
      <c r="G139" s="23">
        <f t="shared" si="26"/>
        <v>-1.4800000000000004</v>
      </c>
      <c r="I139" s="23">
        <v>137</v>
      </c>
      <c r="J139" s="30">
        <f>IF(I139&lt;=Calculator!$F$9,J138+Calculator!$F$6*'Growth rate'!O139,0)</f>
        <v>0</v>
      </c>
      <c r="K139" s="23">
        <f t="shared" si="23"/>
        <v>1.37</v>
      </c>
      <c r="L139" s="23">
        <f t="shared" si="29"/>
        <v>100</v>
      </c>
      <c r="M139" s="23">
        <f t="shared" si="24"/>
        <v>2.4800000000000004</v>
      </c>
      <c r="N139" s="23">
        <f t="shared" si="25"/>
        <v>2.4800000000000004</v>
      </c>
      <c r="O139" s="23">
        <f t="shared" si="27"/>
        <v>-1.4800000000000004</v>
      </c>
    </row>
    <row r="140" spans="1:15" x14ac:dyDescent="0.35">
      <c r="A140" s="23">
        <v>138</v>
      </c>
      <c r="B140" s="30">
        <f>IF(A140&lt;=Calculator!$B$9,B139+Calculator!$B$6*'Growth rate'!G140,0)</f>
        <v>0</v>
      </c>
      <c r="C140" s="23">
        <f t="shared" si="20"/>
        <v>1.38</v>
      </c>
      <c r="D140" s="23">
        <f t="shared" si="28"/>
        <v>100</v>
      </c>
      <c r="E140" s="23">
        <f t="shared" si="21"/>
        <v>2.5199999999999996</v>
      </c>
      <c r="F140" s="23">
        <f t="shared" si="22"/>
        <v>2.5199999999999996</v>
      </c>
      <c r="G140" s="23">
        <f t="shared" si="26"/>
        <v>-1.5199999999999996</v>
      </c>
      <c r="I140" s="23">
        <v>138</v>
      </c>
      <c r="J140" s="30">
        <f>IF(I140&lt;=Calculator!$F$9,J139+Calculator!$F$6*'Growth rate'!O140,0)</f>
        <v>0</v>
      </c>
      <c r="K140" s="23">
        <f t="shared" si="23"/>
        <v>1.38</v>
      </c>
      <c r="L140" s="23">
        <f t="shared" si="29"/>
        <v>100</v>
      </c>
      <c r="M140" s="23">
        <f t="shared" si="24"/>
        <v>2.5199999999999996</v>
      </c>
      <c r="N140" s="23">
        <f t="shared" si="25"/>
        <v>2.5199999999999996</v>
      </c>
      <c r="O140" s="23">
        <f t="shared" si="27"/>
        <v>-1.5199999999999996</v>
      </c>
    </row>
    <row r="141" spans="1:15" x14ac:dyDescent="0.35">
      <c r="A141" s="23">
        <v>139</v>
      </c>
      <c r="B141" s="30">
        <f>IF(A141&lt;=Calculator!$B$9,B140+Calculator!$B$6*'Growth rate'!G141,0)</f>
        <v>0</v>
      </c>
      <c r="C141" s="23">
        <f t="shared" si="20"/>
        <v>1.39</v>
      </c>
      <c r="D141" s="23">
        <f t="shared" si="28"/>
        <v>100</v>
      </c>
      <c r="E141" s="23">
        <f t="shared" si="21"/>
        <v>2.5599999999999996</v>
      </c>
      <c r="F141" s="23">
        <f t="shared" si="22"/>
        <v>2.5599999999999996</v>
      </c>
      <c r="G141" s="23">
        <f t="shared" si="26"/>
        <v>-1.5599999999999996</v>
      </c>
      <c r="I141" s="23">
        <v>139</v>
      </c>
      <c r="J141" s="30">
        <f>IF(I141&lt;=Calculator!$F$9,J140+Calculator!$F$6*'Growth rate'!O141,0)</f>
        <v>0</v>
      </c>
      <c r="K141" s="23">
        <f t="shared" si="23"/>
        <v>1.39</v>
      </c>
      <c r="L141" s="23">
        <f t="shared" si="29"/>
        <v>100</v>
      </c>
      <c r="M141" s="23">
        <f t="shared" si="24"/>
        <v>2.5599999999999996</v>
      </c>
      <c r="N141" s="23">
        <f t="shared" si="25"/>
        <v>2.5599999999999996</v>
      </c>
      <c r="O141" s="23">
        <f t="shared" si="27"/>
        <v>-1.5599999999999996</v>
      </c>
    </row>
    <row r="142" spans="1:15" x14ac:dyDescent="0.35">
      <c r="A142" s="23">
        <v>140</v>
      </c>
      <c r="B142" s="30">
        <f>IF(A142&lt;=Calculator!$B$9,B141+Calculator!$B$6*'Growth rate'!G142,0)</f>
        <v>0</v>
      </c>
      <c r="C142" s="23">
        <f t="shared" si="20"/>
        <v>1.4</v>
      </c>
      <c r="D142" s="23">
        <f t="shared" si="28"/>
        <v>100</v>
      </c>
      <c r="E142" s="23">
        <f t="shared" si="21"/>
        <v>2.5999999999999996</v>
      </c>
      <c r="F142" s="23">
        <f t="shared" si="22"/>
        <v>2.5999999999999996</v>
      </c>
      <c r="G142" s="23">
        <f t="shared" si="26"/>
        <v>-1.5999999999999996</v>
      </c>
      <c r="I142" s="23">
        <v>140</v>
      </c>
      <c r="J142" s="30">
        <f>IF(I142&lt;=Calculator!$F$9,J141+Calculator!$F$6*'Growth rate'!O142,0)</f>
        <v>0</v>
      </c>
      <c r="K142" s="23">
        <f t="shared" si="23"/>
        <v>1.4</v>
      </c>
      <c r="L142" s="23">
        <f t="shared" si="29"/>
        <v>100</v>
      </c>
      <c r="M142" s="23">
        <f t="shared" si="24"/>
        <v>2.5999999999999996</v>
      </c>
      <c r="N142" s="23">
        <f t="shared" si="25"/>
        <v>2.5999999999999996</v>
      </c>
      <c r="O142" s="23">
        <f t="shared" si="27"/>
        <v>-1.5999999999999996</v>
      </c>
    </row>
    <row r="143" spans="1:15" x14ac:dyDescent="0.35">
      <c r="A143" s="23">
        <v>141</v>
      </c>
      <c r="B143" s="30">
        <f>IF(A143&lt;=Calculator!$B$9,B142+Calculator!$B$6*'Growth rate'!G143,0)</f>
        <v>0</v>
      </c>
      <c r="C143" s="23">
        <f t="shared" si="20"/>
        <v>1.41</v>
      </c>
      <c r="D143" s="23">
        <f t="shared" si="28"/>
        <v>100</v>
      </c>
      <c r="E143" s="23">
        <f t="shared" si="21"/>
        <v>2.6399999999999997</v>
      </c>
      <c r="F143" s="23">
        <f t="shared" si="22"/>
        <v>2.6399999999999997</v>
      </c>
      <c r="G143" s="23">
        <f t="shared" si="26"/>
        <v>-1.6399999999999997</v>
      </c>
      <c r="I143" s="23">
        <v>141</v>
      </c>
      <c r="J143" s="30">
        <f>IF(I143&lt;=Calculator!$F$9,J142+Calculator!$F$6*'Growth rate'!O143,0)</f>
        <v>0</v>
      </c>
      <c r="K143" s="23">
        <f t="shared" si="23"/>
        <v>1.41</v>
      </c>
      <c r="L143" s="23">
        <f t="shared" si="29"/>
        <v>100</v>
      </c>
      <c r="M143" s="23">
        <f t="shared" si="24"/>
        <v>2.6399999999999997</v>
      </c>
      <c r="N143" s="23">
        <f t="shared" si="25"/>
        <v>2.6399999999999997</v>
      </c>
      <c r="O143" s="23">
        <f t="shared" si="27"/>
        <v>-1.6399999999999997</v>
      </c>
    </row>
    <row r="144" spans="1:15" x14ac:dyDescent="0.35">
      <c r="A144" s="23">
        <v>142</v>
      </c>
      <c r="B144" s="30">
        <f>IF(A144&lt;=Calculator!$B$9,B143+Calculator!$B$6*'Growth rate'!G144,0)</f>
        <v>0</v>
      </c>
      <c r="C144" s="23">
        <f t="shared" si="20"/>
        <v>1.42</v>
      </c>
      <c r="D144" s="23">
        <f t="shared" si="28"/>
        <v>100</v>
      </c>
      <c r="E144" s="23">
        <f t="shared" si="21"/>
        <v>2.6799999999999997</v>
      </c>
      <c r="F144" s="23">
        <f t="shared" si="22"/>
        <v>2.6799999999999997</v>
      </c>
      <c r="G144" s="23">
        <f t="shared" si="26"/>
        <v>-1.6799999999999997</v>
      </c>
      <c r="I144" s="23">
        <v>142</v>
      </c>
      <c r="J144" s="30">
        <f>IF(I144&lt;=Calculator!$F$9,J143+Calculator!$F$6*'Growth rate'!O144,0)</f>
        <v>0</v>
      </c>
      <c r="K144" s="23">
        <f t="shared" si="23"/>
        <v>1.42</v>
      </c>
      <c r="L144" s="23">
        <f t="shared" si="29"/>
        <v>100</v>
      </c>
      <c r="M144" s="23">
        <f t="shared" si="24"/>
        <v>2.6799999999999997</v>
      </c>
      <c r="N144" s="23">
        <f t="shared" si="25"/>
        <v>2.6799999999999997</v>
      </c>
      <c r="O144" s="23">
        <f t="shared" si="27"/>
        <v>-1.6799999999999997</v>
      </c>
    </row>
    <row r="145" spans="1:15" x14ac:dyDescent="0.35">
      <c r="A145" s="23">
        <v>143</v>
      </c>
      <c r="B145" s="30">
        <f>IF(A145&lt;=Calculator!$B$9,B144+Calculator!$B$6*'Growth rate'!G145,0)</f>
        <v>0</v>
      </c>
      <c r="C145" s="23">
        <f t="shared" si="20"/>
        <v>1.43</v>
      </c>
      <c r="D145" s="23">
        <f t="shared" si="28"/>
        <v>100</v>
      </c>
      <c r="E145" s="23">
        <f t="shared" si="21"/>
        <v>2.7199999999999998</v>
      </c>
      <c r="F145" s="23">
        <f t="shared" si="22"/>
        <v>2.7199999999999998</v>
      </c>
      <c r="G145" s="23">
        <f t="shared" si="26"/>
        <v>-1.7199999999999998</v>
      </c>
      <c r="I145" s="23">
        <v>143</v>
      </c>
      <c r="J145" s="30">
        <f>IF(I145&lt;=Calculator!$F$9,J144+Calculator!$F$6*'Growth rate'!O145,0)</f>
        <v>0</v>
      </c>
      <c r="K145" s="23">
        <f t="shared" si="23"/>
        <v>1.43</v>
      </c>
      <c r="L145" s="23">
        <f t="shared" si="29"/>
        <v>100</v>
      </c>
      <c r="M145" s="23">
        <f t="shared" si="24"/>
        <v>2.7199999999999998</v>
      </c>
      <c r="N145" s="23">
        <f t="shared" si="25"/>
        <v>2.7199999999999998</v>
      </c>
      <c r="O145" s="23">
        <f t="shared" si="27"/>
        <v>-1.7199999999999998</v>
      </c>
    </row>
    <row r="146" spans="1:15" x14ac:dyDescent="0.35">
      <c r="A146" s="23">
        <v>144</v>
      </c>
      <c r="B146" s="30">
        <f>IF(A146&lt;=Calculator!$B$9,B145+Calculator!$B$6*'Growth rate'!G146,0)</f>
        <v>0</v>
      </c>
      <c r="C146" s="23">
        <f t="shared" si="20"/>
        <v>1.44</v>
      </c>
      <c r="D146" s="23">
        <f t="shared" si="28"/>
        <v>100</v>
      </c>
      <c r="E146" s="23">
        <f t="shared" si="21"/>
        <v>2.76</v>
      </c>
      <c r="F146" s="23">
        <f t="shared" si="22"/>
        <v>2.76</v>
      </c>
      <c r="G146" s="23">
        <f t="shared" si="26"/>
        <v>-1.7599999999999998</v>
      </c>
      <c r="I146" s="23">
        <v>144</v>
      </c>
      <c r="J146" s="30">
        <f>IF(I146&lt;=Calculator!$F$9,J145+Calculator!$F$6*'Growth rate'!O146,0)</f>
        <v>0</v>
      </c>
      <c r="K146" s="23">
        <f t="shared" si="23"/>
        <v>1.44</v>
      </c>
      <c r="L146" s="23">
        <f t="shared" si="29"/>
        <v>100</v>
      </c>
      <c r="M146" s="23">
        <f t="shared" si="24"/>
        <v>2.76</v>
      </c>
      <c r="N146" s="23">
        <f t="shared" si="25"/>
        <v>2.76</v>
      </c>
      <c r="O146" s="23">
        <f t="shared" si="27"/>
        <v>-1.7599999999999998</v>
      </c>
    </row>
    <row r="147" spans="1:15" x14ac:dyDescent="0.35">
      <c r="A147" s="23">
        <v>145</v>
      </c>
      <c r="B147" s="30">
        <f>IF(A147&lt;=Calculator!$B$9,B146+Calculator!$B$6*'Growth rate'!G147,0)</f>
        <v>0</v>
      </c>
      <c r="C147" s="23">
        <f t="shared" si="20"/>
        <v>1.45</v>
      </c>
      <c r="D147" s="23">
        <f t="shared" si="28"/>
        <v>100</v>
      </c>
      <c r="E147" s="23">
        <f t="shared" si="21"/>
        <v>2.8</v>
      </c>
      <c r="F147" s="23">
        <f t="shared" si="22"/>
        <v>2.8</v>
      </c>
      <c r="G147" s="23">
        <f t="shared" si="26"/>
        <v>-1.7999999999999998</v>
      </c>
      <c r="I147" s="23">
        <v>145</v>
      </c>
      <c r="J147" s="30">
        <f>IF(I147&lt;=Calculator!$F$9,J146+Calculator!$F$6*'Growth rate'!O147,0)</f>
        <v>0</v>
      </c>
      <c r="K147" s="23">
        <f t="shared" si="23"/>
        <v>1.45</v>
      </c>
      <c r="L147" s="23">
        <f t="shared" si="29"/>
        <v>100</v>
      </c>
      <c r="M147" s="23">
        <f t="shared" si="24"/>
        <v>2.8</v>
      </c>
      <c r="N147" s="23">
        <f t="shared" si="25"/>
        <v>2.8</v>
      </c>
      <c r="O147" s="23">
        <f t="shared" si="27"/>
        <v>-1.7999999999999998</v>
      </c>
    </row>
    <row r="148" spans="1:15" x14ac:dyDescent="0.35">
      <c r="A148" s="23">
        <v>146</v>
      </c>
      <c r="B148" s="30">
        <f>IF(A148&lt;=Calculator!$B$9,B147+Calculator!$B$6*'Growth rate'!G148,0)</f>
        <v>0</v>
      </c>
      <c r="C148" s="23">
        <f t="shared" si="20"/>
        <v>1.46</v>
      </c>
      <c r="D148" s="23">
        <f t="shared" si="28"/>
        <v>100</v>
      </c>
      <c r="E148" s="23">
        <f t="shared" si="21"/>
        <v>2.84</v>
      </c>
      <c r="F148" s="23">
        <f t="shared" si="22"/>
        <v>2.84</v>
      </c>
      <c r="G148" s="23">
        <f t="shared" si="26"/>
        <v>-1.8399999999999999</v>
      </c>
      <c r="I148" s="23">
        <v>146</v>
      </c>
      <c r="J148" s="30">
        <f>IF(I148&lt;=Calculator!$F$9,J147+Calculator!$F$6*'Growth rate'!O148,0)</f>
        <v>0</v>
      </c>
      <c r="K148" s="23">
        <f t="shared" si="23"/>
        <v>1.46</v>
      </c>
      <c r="L148" s="23">
        <f t="shared" si="29"/>
        <v>100</v>
      </c>
      <c r="M148" s="23">
        <f t="shared" si="24"/>
        <v>2.84</v>
      </c>
      <c r="N148" s="23">
        <f t="shared" si="25"/>
        <v>2.84</v>
      </c>
      <c r="O148" s="23">
        <f t="shared" si="27"/>
        <v>-1.8399999999999999</v>
      </c>
    </row>
    <row r="149" spans="1:15" x14ac:dyDescent="0.35">
      <c r="A149" s="23">
        <v>147</v>
      </c>
      <c r="B149" s="30">
        <f>IF(A149&lt;=Calculator!$B$9,B148+Calculator!$B$6*'Growth rate'!G149,0)</f>
        <v>0</v>
      </c>
      <c r="C149" s="23">
        <f t="shared" si="20"/>
        <v>1.47</v>
      </c>
      <c r="D149" s="23">
        <f t="shared" si="28"/>
        <v>100</v>
      </c>
      <c r="E149" s="23">
        <f t="shared" si="21"/>
        <v>2.88</v>
      </c>
      <c r="F149" s="23">
        <f t="shared" si="22"/>
        <v>2.88</v>
      </c>
      <c r="G149" s="23">
        <f t="shared" si="26"/>
        <v>-1.88</v>
      </c>
      <c r="I149" s="23">
        <v>147</v>
      </c>
      <c r="J149" s="30">
        <f>IF(I149&lt;=Calculator!$F$9,J148+Calculator!$F$6*'Growth rate'!O149,0)</f>
        <v>0</v>
      </c>
      <c r="K149" s="23">
        <f t="shared" si="23"/>
        <v>1.47</v>
      </c>
      <c r="L149" s="23">
        <f t="shared" si="29"/>
        <v>100</v>
      </c>
      <c r="M149" s="23">
        <f t="shared" si="24"/>
        <v>2.88</v>
      </c>
      <c r="N149" s="23">
        <f t="shared" si="25"/>
        <v>2.88</v>
      </c>
      <c r="O149" s="23">
        <f t="shared" si="27"/>
        <v>-1.88</v>
      </c>
    </row>
    <row r="150" spans="1:15" x14ac:dyDescent="0.35">
      <c r="A150" s="23">
        <v>148</v>
      </c>
      <c r="B150" s="30">
        <f>IF(A150&lt;=Calculator!$B$9,B149+Calculator!$B$6*'Growth rate'!G150,0)</f>
        <v>0</v>
      </c>
      <c r="C150" s="23">
        <f t="shared" si="20"/>
        <v>1.48</v>
      </c>
      <c r="D150" s="23">
        <f t="shared" si="28"/>
        <v>100</v>
      </c>
      <c r="E150" s="23">
        <f t="shared" si="21"/>
        <v>2.92</v>
      </c>
      <c r="F150" s="23">
        <f t="shared" si="22"/>
        <v>2.92</v>
      </c>
      <c r="G150" s="23">
        <f t="shared" si="26"/>
        <v>-1.92</v>
      </c>
      <c r="I150" s="23">
        <v>148</v>
      </c>
      <c r="J150" s="30">
        <f>IF(I150&lt;=Calculator!$F$9,J149+Calculator!$F$6*'Growth rate'!O150,0)</f>
        <v>0</v>
      </c>
      <c r="K150" s="23">
        <f t="shared" si="23"/>
        <v>1.48</v>
      </c>
      <c r="L150" s="23">
        <f t="shared" si="29"/>
        <v>100</v>
      </c>
      <c r="M150" s="23">
        <f t="shared" si="24"/>
        <v>2.92</v>
      </c>
      <c r="N150" s="23">
        <f t="shared" si="25"/>
        <v>2.92</v>
      </c>
      <c r="O150" s="23">
        <f t="shared" si="27"/>
        <v>-1.92</v>
      </c>
    </row>
    <row r="151" spans="1:15" x14ac:dyDescent="0.35">
      <c r="A151" s="23">
        <v>149</v>
      </c>
      <c r="B151" s="30">
        <f>IF(A151&lt;=Calculator!$B$9,B150+Calculator!$B$6*'Growth rate'!G151,0)</f>
        <v>0</v>
      </c>
      <c r="C151" s="23">
        <f t="shared" si="20"/>
        <v>1.49</v>
      </c>
      <c r="D151" s="23">
        <f t="shared" si="28"/>
        <v>100</v>
      </c>
      <c r="E151" s="23">
        <f t="shared" si="21"/>
        <v>2.96</v>
      </c>
      <c r="F151" s="23">
        <f t="shared" si="22"/>
        <v>2.96</v>
      </c>
      <c r="G151" s="23">
        <f t="shared" si="26"/>
        <v>-1.96</v>
      </c>
      <c r="I151" s="23">
        <v>149</v>
      </c>
      <c r="J151" s="30">
        <f>IF(I151&lt;=Calculator!$F$9,J150+Calculator!$F$6*'Growth rate'!O151,0)</f>
        <v>0</v>
      </c>
      <c r="K151" s="23">
        <f t="shared" si="23"/>
        <v>1.49</v>
      </c>
      <c r="L151" s="23">
        <f t="shared" si="29"/>
        <v>100</v>
      </c>
      <c r="M151" s="23">
        <f t="shared" si="24"/>
        <v>2.96</v>
      </c>
      <c r="N151" s="23">
        <f t="shared" si="25"/>
        <v>2.96</v>
      </c>
      <c r="O151" s="23">
        <f t="shared" si="27"/>
        <v>-1.96</v>
      </c>
    </row>
    <row r="152" spans="1:15" x14ac:dyDescent="0.35">
      <c r="A152" s="23">
        <v>150</v>
      </c>
      <c r="B152" s="30">
        <f>IF(A152&lt;=Calculator!$B$9,B151+Calculator!$B$6*'Growth rate'!G152,0)</f>
        <v>0</v>
      </c>
      <c r="C152" s="23">
        <f t="shared" si="20"/>
        <v>1.5</v>
      </c>
      <c r="D152" s="23">
        <f t="shared" si="28"/>
        <v>100</v>
      </c>
      <c r="E152" s="23">
        <f t="shared" si="21"/>
        <v>3</v>
      </c>
      <c r="F152" s="23">
        <f t="shared" si="22"/>
        <v>3</v>
      </c>
      <c r="G152" s="23">
        <f t="shared" si="26"/>
        <v>-2</v>
      </c>
      <c r="I152" s="23">
        <v>150</v>
      </c>
      <c r="J152" s="30">
        <f>IF(I152&lt;=Calculator!$F$9,J151+Calculator!$F$6*'Growth rate'!O152,0)</f>
        <v>0</v>
      </c>
      <c r="K152" s="23">
        <f t="shared" si="23"/>
        <v>1.5</v>
      </c>
      <c r="L152" s="23">
        <f t="shared" si="29"/>
        <v>100</v>
      </c>
      <c r="M152" s="23">
        <f t="shared" si="24"/>
        <v>3</v>
      </c>
      <c r="N152" s="23">
        <f t="shared" si="25"/>
        <v>3</v>
      </c>
      <c r="O152" s="23">
        <f t="shared" si="27"/>
        <v>-2</v>
      </c>
    </row>
    <row r="153" spans="1:15" x14ac:dyDescent="0.35">
      <c r="A153" s="23">
        <v>151</v>
      </c>
      <c r="B153" s="30">
        <f>IF(A153&lt;=Calculator!$B$9,B152+Calculator!$B$6*'Growth rate'!G153,0)</f>
        <v>0</v>
      </c>
      <c r="C153" s="23">
        <f t="shared" si="20"/>
        <v>1.51</v>
      </c>
      <c r="D153" s="23">
        <f t="shared" si="28"/>
        <v>100</v>
      </c>
      <c r="E153" s="23">
        <f t="shared" si="21"/>
        <v>3.04</v>
      </c>
      <c r="F153" s="23">
        <f t="shared" si="22"/>
        <v>3.04</v>
      </c>
      <c r="G153" s="23">
        <f t="shared" si="26"/>
        <v>-2.04</v>
      </c>
      <c r="I153" s="23">
        <v>151</v>
      </c>
      <c r="J153" s="30">
        <f>IF(I153&lt;=Calculator!$F$9,J152+Calculator!$F$6*'Growth rate'!O153,0)</f>
        <v>0</v>
      </c>
      <c r="K153" s="23">
        <f t="shared" si="23"/>
        <v>1.51</v>
      </c>
      <c r="L153" s="23">
        <f t="shared" si="29"/>
        <v>100</v>
      </c>
      <c r="M153" s="23">
        <f t="shared" si="24"/>
        <v>3.04</v>
      </c>
      <c r="N153" s="23">
        <f t="shared" si="25"/>
        <v>3.04</v>
      </c>
      <c r="O153" s="23">
        <f t="shared" si="27"/>
        <v>-2.04</v>
      </c>
    </row>
    <row r="154" spans="1:15" x14ac:dyDescent="0.35">
      <c r="A154" s="23">
        <v>152</v>
      </c>
      <c r="B154" s="30">
        <f>IF(A154&lt;=Calculator!$B$9,B153+Calculator!$B$6*'Growth rate'!G154,0)</f>
        <v>0</v>
      </c>
      <c r="C154" s="23">
        <f t="shared" si="20"/>
        <v>1.52</v>
      </c>
      <c r="D154" s="23">
        <f t="shared" si="28"/>
        <v>100</v>
      </c>
      <c r="E154" s="23">
        <f t="shared" si="21"/>
        <v>3.08</v>
      </c>
      <c r="F154" s="23">
        <f t="shared" si="22"/>
        <v>3.08</v>
      </c>
      <c r="G154" s="23">
        <f t="shared" si="26"/>
        <v>-2.08</v>
      </c>
      <c r="I154" s="23">
        <v>152</v>
      </c>
      <c r="J154" s="30">
        <f>IF(I154&lt;=Calculator!$F$9,J153+Calculator!$F$6*'Growth rate'!O154,0)</f>
        <v>0</v>
      </c>
      <c r="K154" s="23">
        <f t="shared" si="23"/>
        <v>1.52</v>
      </c>
      <c r="L154" s="23">
        <f t="shared" si="29"/>
        <v>100</v>
      </c>
      <c r="M154" s="23">
        <f t="shared" si="24"/>
        <v>3.08</v>
      </c>
      <c r="N154" s="23">
        <f t="shared" si="25"/>
        <v>3.08</v>
      </c>
      <c r="O154" s="23">
        <f t="shared" si="27"/>
        <v>-2.08</v>
      </c>
    </row>
    <row r="155" spans="1:15" x14ac:dyDescent="0.35">
      <c r="A155" s="23">
        <v>153</v>
      </c>
      <c r="B155" s="30">
        <f>IF(A155&lt;=Calculator!$B$9,B154+Calculator!$B$6*'Growth rate'!G155,0)</f>
        <v>0</v>
      </c>
      <c r="C155" s="23">
        <f t="shared" si="20"/>
        <v>1.53</v>
      </c>
      <c r="D155" s="23">
        <f t="shared" si="28"/>
        <v>100</v>
      </c>
      <c r="E155" s="23">
        <f t="shared" si="21"/>
        <v>3.12</v>
      </c>
      <c r="F155" s="23">
        <f t="shared" si="22"/>
        <v>3.12</v>
      </c>
      <c r="G155" s="23">
        <f t="shared" si="26"/>
        <v>-2.12</v>
      </c>
      <c r="I155" s="23">
        <v>153</v>
      </c>
      <c r="J155" s="30">
        <f>IF(I155&lt;=Calculator!$F$9,J154+Calculator!$F$6*'Growth rate'!O155,0)</f>
        <v>0</v>
      </c>
      <c r="K155" s="23">
        <f t="shared" si="23"/>
        <v>1.53</v>
      </c>
      <c r="L155" s="23">
        <f t="shared" si="29"/>
        <v>100</v>
      </c>
      <c r="M155" s="23">
        <f t="shared" si="24"/>
        <v>3.12</v>
      </c>
      <c r="N155" s="23">
        <f t="shared" si="25"/>
        <v>3.12</v>
      </c>
      <c r="O155" s="23">
        <f t="shared" si="27"/>
        <v>-2.12</v>
      </c>
    </row>
    <row r="156" spans="1:15" x14ac:dyDescent="0.35">
      <c r="A156" s="23">
        <v>154</v>
      </c>
      <c r="B156" s="30">
        <f>IF(A156&lt;=Calculator!$B$9,B155+Calculator!$B$6*'Growth rate'!G156,0)</f>
        <v>0</v>
      </c>
      <c r="C156" s="23">
        <f t="shared" si="20"/>
        <v>1.54</v>
      </c>
      <c r="D156" s="23">
        <f t="shared" si="28"/>
        <v>100</v>
      </c>
      <c r="E156" s="23">
        <f t="shared" si="21"/>
        <v>3.16</v>
      </c>
      <c r="F156" s="23">
        <f t="shared" si="22"/>
        <v>3.16</v>
      </c>
      <c r="G156" s="23">
        <f t="shared" si="26"/>
        <v>-2.16</v>
      </c>
      <c r="I156" s="23">
        <v>154</v>
      </c>
      <c r="J156" s="30">
        <f>IF(I156&lt;=Calculator!$F$9,J155+Calculator!$F$6*'Growth rate'!O156,0)</f>
        <v>0</v>
      </c>
      <c r="K156" s="23">
        <f t="shared" si="23"/>
        <v>1.54</v>
      </c>
      <c r="L156" s="23">
        <f t="shared" si="29"/>
        <v>100</v>
      </c>
      <c r="M156" s="23">
        <f t="shared" si="24"/>
        <v>3.16</v>
      </c>
      <c r="N156" s="23">
        <f t="shared" si="25"/>
        <v>3.16</v>
      </c>
      <c r="O156" s="23">
        <f t="shared" si="27"/>
        <v>-2.16</v>
      </c>
    </row>
    <row r="157" spans="1:15" x14ac:dyDescent="0.35">
      <c r="A157" s="23">
        <v>155</v>
      </c>
      <c r="B157" s="30">
        <f>IF(A157&lt;=Calculator!$B$9,B156+Calculator!$B$6*'Growth rate'!G157,0)</f>
        <v>0</v>
      </c>
      <c r="C157" s="23">
        <f t="shared" si="20"/>
        <v>1.55</v>
      </c>
      <c r="D157" s="23">
        <f t="shared" si="28"/>
        <v>100</v>
      </c>
      <c r="E157" s="23">
        <f t="shared" si="21"/>
        <v>3.2</v>
      </c>
      <c r="F157" s="23">
        <f t="shared" si="22"/>
        <v>3.2</v>
      </c>
      <c r="G157" s="23">
        <f t="shared" si="26"/>
        <v>-2.2000000000000002</v>
      </c>
      <c r="I157" s="23">
        <v>155</v>
      </c>
      <c r="J157" s="30">
        <f>IF(I157&lt;=Calculator!$F$9,J156+Calculator!$F$6*'Growth rate'!O157,0)</f>
        <v>0</v>
      </c>
      <c r="K157" s="23">
        <f t="shared" si="23"/>
        <v>1.55</v>
      </c>
      <c r="L157" s="23">
        <f t="shared" si="29"/>
        <v>100</v>
      </c>
      <c r="M157" s="23">
        <f t="shared" si="24"/>
        <v>3.2</v>
      </c>
      <c r="N157" s="23">
        <f t="shared" si="25"/>
        <v>3.2</v>
      </c>
      <c r="O157" s="23">
        <f t="shared" si="27"/>
        <v>-2.2000000000000002</v>
      </c>
    </row>
    <row r="158" spans="1:15" x14ac:dyDescent="0.35">
      <c r="A158" s="23">
        <v>156</v>
      </c>
      <c r="B158" s="30">
        <f>IF(A158&lt;=Calculator!$B$9,B157+Calculator!$B$6*'Growth rate'!G158,0)</f>
        <v>0</v>
      </c>
      <c r="C158" s="23">
        <f t="shared" si="20"/>
        <v>1.56</v>
      </c>
      <c r="D158" s="23">
        <f t="shared" si="28"/>
        <v>100</v>
      </c>
      <c r="E158" s="23">
        <f t="shared" si="21"/>
        <v>3.2400000000000007</v>
      </c>
      <c r="F158" s="23">
        <f t="shared" si="22"/>
        <v>3.2400000000000007</v>
      </c>
      <c r="G158" s="23">
        <f t="shared" si="26"/>
        <v>-2.2400000000000007</v>
      </c>
      <c r="I158" s="23">
        <v>156</v>
      </c>
      <c r="J158" s="30">
        <f>IF(I158&lt;=Calculator!$F$9,J157+Calculator!$F$6*'Growth rate'!O158,0)</f>
        <v>0</v>
      </c>
      <c r="K158" s="23">
        <f t="shared" si="23"/>
        <v>1.56</v>
      </c>
      <c r="L158" s="23">
        <f t="shared" si="29"/>
        <v>100</v>
      </c>
      <c r="M158" s="23">
        <f t="shared" si="24"/>
        <v>3.2400000000000007</v>
      </c>
      <c r="N158" s="23">
        <f t="shared" si="25"/>
        <v>3.2400000000000007</v>
      </c>
      <c r="O158" s="23">
        <f t="shared" si="27"/>
        <v>-2.2400000000000007</v>
      </c>
    </row>
    <row r="159" spans="1:15" x14ac:dyDescent="0.35">
      <c r="A159" s="23">
        <v>157</v>
      </c>
      <c r="B159" s="30">
        <f>IF(A159&lt;=Calculator!$B$9,B158+Calculator!$B$6*'Growth rate'!G159,0)</f>
        <v>0</v>
      </c>
      <c r="C159" s="23">
        <f t="shared" si="20"/>
        <v>1.57</v>
      </c>
      <c r="D159" s="23">
        <f t="shared" si="28"/>
        <v>100</v>
      </c>
      <c r="E159" s="23">
        <f t="shared" si="21"/>
        <v>3.2800000000000002</v>
      </c>
      <c r="F159" s="23">
        <f t="shared" si="22"/>
        <v>3.2800000000000002</v>
      </c>
      <c r="G159" s="23">
        <f t="shared" si="26"/>
        <v>-2.2800000000000002</v>
      </c>
      <c r="I159" s="23">
        <v>157</v>
      </c>
      <c r="J159" s="30">
        <f>IF(I159&lt;=Calculator!$F$9,J158+Calculator!$F$6*'Growth rate'!O159,0)</f>
        <v>0</v>
      </c>
      <c r="K159" s="23">
        <f t="shared" si="23"/>
        <v>1.57</v>
      </c>
      <c r="L159" s="23">
        <f t="shared" si="29"/>
        <v>100</v>
      </c>
      <c r="M159" s="23">
        <f t="shared" si="24"/>
        <v>3.2800000000000002</v>
      </c>
      <c r="N159" s="23">
        <f t="shared" si="25"/>
        <v>3.2800000000000002</v>
      </c>
      <c r="O159" s="23">
        <f t="shared" si="27"/>
        <v>-2.2800000000000002</v>
      </c>
    </row>
    <row r="160" spans="1:15" x14ac:dyDescent="0.35">
      <c r="A160" s="23">
        <v>158</v>
      </c>
      <c r="B160" s="30">
        <f>IF(A160&lt;=Calculator!$B$9,B159+Calculator!$B$6*'Growth rate'!G160,0)</f>
        <v>0</v>
      </c>
      <c r="C160" s="23">
        <f t="shared" si="20"/>
        <v>1.58</v>
      </c>
      <c r="D160" s="23">
        <f t="shared" si="28"/>
        <v>100</v>
      </c>
      <c r="E160" s="23">
        <f t="shared" si="21"/>
        <v>3.32</v>
      </c>
      <c r="F160" s="23">
        <f t="shared" si="22"/>
        <v>3.32</v>
      </c>
      <c r="G160" s="23">
        <f t="shared" si="26"/>
        <v>-2.3199999999999998</v>
      </c>
      <c r="I160" s="23">
        <v>158</v>
      </c>
      <c r="J160" s="30">
        <f>IF(I160&lt;=Calculator!$F$9,J159+Calculator!$F$6*'Growth rate'!O160,0)</f>
        <v>0</v>
      </c>
      <c r="K160" s="23">
        <f t="shared" si="23"/>
        <v>1.58</v>
      </c>
      <c r="L160" s="23">
        <f t="shared" si="29"/>
        <v>100</v>
      </c>
      <c r="M160" s="23">
        <f t="shared" si="24"/>
        <v>3.32</v>
      </c>
      <c r="N160" s="23">
        <f t="shared" si="25"/>
        <v>3.32</v>
      </c>
      <c r="O160" s="23">
        <f t="shared" si="27"/>
        <v>-2.3199999999999998</v>
      </c>
    </row>
    <row r="161" spans="1:15" x14ac:dyDescent="0.35">
      <c r="A161" s="23">
        <v>159</v>
      </c>
      <c r="B161" s="30">
        <f>IF(A161&lt;=Calculator!$B$9,B160+Calculator!$B$6*'Growth rate'!G161,0)</f>
        <v>0</v>
      </c>
      <c r="C161" s="23">
        <f t="shared" si="20"/>
        <v>1.59</v>
      </c>
      <c r="D161" s="23">
        <f t="shared" si="28"/>
        <v>100</v>
      </c>
      <c r="E161" s="23">
        <f t="shared" si="21"/>
        <v>3.3600000000000003</v>
      </c>
      <c r="F161" s="23">
        <f t="shared" si="22"/>
        <v>3.3600000000000003</v>
      </c>
      <c r="G161" s="23">
        <f t="shared" si="26"/>
        <v>-2.3600000000000003</v>
      </c>
      <c r="I161" s="23">
        <v>159</v>
      </c>
      <c r="J161" s="30">
        <f>IF(I161&lt;=Calculator!$F$9,J160+Calculator!$F$6*'Growth rate'!O161,0)</f>
        <v>0</v>
      </c>
      <c r="K161" s="23">
        <f t="shared" si="23"/>
        <v>1.59</v>
      </c>
      <c r="L161" s="23">
        <f t="shared" si="29"/>
        <v>100</v>
      </c>
      <c r="M161" s="23">
        <f t="shared" si="24"/>
        <v>3.3600000000000003</v>
      </c>
      <c r="N161" s="23">
        <f t="shared" si="25"/>
        <v>3.3600000000000003</v>
      </c>
      <c r="O161" s="23">
        <f t="shared" si="27"/>
        <v>-2.3600000000000003</v>
      </c>
    </row>
    <row r="162" spans="1:15" x14ac:dyDescent="0.35">
      <c r="A162" s="23">
        <v>160</v>
      </c>
      <c r="B162" s="30">
        <f>IF(A162&lt;=Calculator!$B$9,B161+Calculator!$B$6*'Growth rate'!G162,0)</f>
        <v>0</v>
      </c>
      <c r="C162" s="23">
        <f t="shared" si="20"/>
        <v>1.6</v>
      </c>
      <c r="D162" s="23">
        <f t="shared" si="28"/>
        <v>100</v>
      </c>
      <c r="E162" s="23">
        <f t="shared" si="21"/>
        <v>3.4000000000000004</v>
      </c>
      <c r="F162" s="23">
        <f t="shared" si="22"/>
        <v>3.4000000000000004</v>
      </c>
      <c r="G162" s="23">
        <f t="shared" si="26"/>
        <v>-2.4000000000000004</v>
      </c>
      <c r="I162" s="23">
        <v>160</v>
      </c>
      <c r="J162" s="30">
        <f>IF(I162&lt;=Calculator!$F$9,J161+Calculator!$F$6*'Growth rate'!O162,0)</f>
        <v>0</v>
      </c>
      <c r="K162" s="23">
        <f t="shared" si="23"/>
        <v>1.6</v>
      </c>
      <c r="L162" s="23">
        <f t="shared" si="29"/>
        <v>100</v>
      </c>
      <c r="M162" s="23">
        <f t="shared" si="24"/>
        <v>3.4000000000000004</v>
      </c>
      <c r="N162" s="23">
        <f t="shared" si="25"/>
        <v>3.4000000000000004</v>
      </c>
      <c r="O162" s="23">
        <f t="shared" si="27"/>
        <v>-2.4000000000000004</v>
      </c>
    </row>
    <row r="163" spans="1:15" x14ac:dyDescent="0.35">
      <c r="A163" s="23">
        <v>161</v>
      </c>
      <c r="B163" s="30">
        <f>IF(A163&lt;=Calculator!$B$9,B162+Calculator!$B$6*'Growth rate'!G163,0)</f>
        <v>0</v>
      </c>
      <c r="C163" s="23">
        <f t="shared" si="20"/>
        <v>1.61</v>
      </c>
      <c r="D163" s="23">
        <f t="shared" si="28"/>
        <v>100</v>
      </c>
      <c r="E163" s="23">
        <f t="shared" si="21"/>
        <v>3.4400000000000008</v>
      </c>
      <c r="F163" s="23">
        <f t="shared" si="22"/>
        <v>3.4400000000000008</v>
      </c>
      <c r="G163" s="23">
        <f t="shared" si="26"/>
        <v>-2.4400000000000008</v>
      </c>
      <c r="I163" s="23">
        <v>161</v>
      </c>
      <c r="J163" s="30">
        <f>IF(I163&lt;=Calculator!$F$9,J162+Calculator!$F$6*'Growth rate'!O163,0)</f>
        <v>0</v>
      </c>
      <c r="K163" s="23">
        <f t="shared" si="23"/>
        <v>1.61</v>
      </c>
      <c r="L163" s="23">
        <f t="shared" si="29"/>
        <v>100</v>
      </c>
      <c r="M163" s="23">
        <f t="shared" si="24"/>
        <v>3.4400000000000008</v>
      </c>
      <c r="N163" s="23">
        <f t="shared" si="25"/>
        <v>3.4400000000000008</v>
      </c>
      <c r="O163" s="23">
        <f t="shared" si="27"/>
        <v>-2.4400000000000008</v>
      </c>
    </row>
    <row r="164" spans="1:15" x14ac:dyDescent="0.35">
      <c r="A164" s="23">
        <v>162</v>
      </c>
      <c r="B164" s="30">
        <f>IF(A164&lt;=Calculator!$B$9,B163+Calculator!$B$6*'Growth rate'!G164,0)</f>
        <v>0</v>
      </c>
      <c r="C164" s="23">
        <f t="shared" si="20"/>
        <v>1.62</v>
      </c>
      <c r="D164" s="23">
        <f t="shared" si="28"/>
        <v>100</v>
      </c>
      <c r="E164" s="23">
        <f t="shared" si="21"/>
        <v>3.4800000000000004</v>
      </c>
      <c r="F164" s="23">
        <f t="shared" si="22"/>
        <v>3.4800000000000004</v>
      </c>
      <c r="G164" s="23">
        <f t="shared" si="26"/>
        <v>-2.4800000000000004</v>
      </c>
      <c r="I164" s="23">
        <v>162</v>
      </c>
      <c r="J164" s="30">
        <f>IF(I164&lt;=Calculator!$F$9,J163+Calculator!$F$6*'Growth rate'!O164,0)</f>
        <v>0</v>
      </c>
      <c r="K164" s="23">
        <f t="shared" si="23"/>
        <v>1.62</v>
      </c>
      <c r="L164" s="23">
        <f t="shared" si="29"/>
        <v>100</v>
      </c>
      <c r="M164" s="23">
        <f t="shared" si="24"/>
        <v>3.4800000000000004</v>
      </c>
      <c r="N164" s="23">
        <f t="shared" si="25"/>
        <v>3.4800000000000004</v>
      </c>
      <c r="O164" s="23">
        <f t="shared" si="27"/>
        <v>-2.4800000000000004</v>
      </c>
    </row>
    <row r="165" spans="1:15" x14ac:dyDescent="0.35">
      <c r="A165" s="23">
        <v>163</v>
      </c>
      <c r="B165" s="30">
        <f>IF(A165&lt;=Calculator!$B$9,B164+Calculator!$B$6*'Growth rate'!G165,0)</f>
        <v>0</v>
      </c>
      <c r="C165" s="23">
        <f t="shared" si="20"/>
        <v>1.63</v>
      </c>
      <c r="D165" s="23">
        <f t="shared" si="28"/>
        <v>100</v>
      </c>
      <c r="E165" s="23">
        <f t="shared" si="21"/>
        <v>3.5199999999999996</v>
      </c>
      <c r="F165" s="23">
        <f t="shared" si="22"/>
        <v>3.5199999999999996</v>
      </c>
      <c r="G165" s="23">
        <f t="shared" si="26"/>
        <v>-2.5199999999999996</v>
      </c>
      <c r="I165" s="23">
        <v>163</v>
      </c>
      <c r="J165" s="30">
        <f>IF(I165&lt;=Calculator!$F$9,J164+Calculator!$F$6*'Growth rate'!O165,0)</f>
        <v>0</v>
      </c>
      <c r="K165" s="23">
        <f t="shared" si="23"/>
        <v>1.63</v>
      </c>
      <c r="L165" s="23">
        <f t="shared" si="29"/>
        <v>100</v>
      </c>
      <c r="M165" s="23">
        <f t="shared" si="24"/>
        <v>3.5199999999999996</v>
      </c>
      <c r="N165" s="23">
        <f t="shared" si="25"/>
        <v>3.5199999999999996</v>
      </c>
      <c r="O165" s="23">
        <f t="shared" si="27"/>
        <v>-2.5199999999999996</v>
      </c>
    </row>
    <row r="166" spans="1:15" x14ac:dyDescent="0.35">
      <c r="A166" s="23">
        <v>164</v>
      </c>
      <c r="B166" s="30">
        <f>IF(A166&lt;=Calculator!$B$9,B165+Calculator!$B$6*'Growth rate'!G166,0)</f>
        <v>0</v>
      </c>
      <c r="C166" s="23">
        <f t="shared" si="20"/>
        <v>1.64</v>
      </c>
      <c r="D166" s="23">
        <f t="shared" si="28"/>
        <v>100</v>
      </c>
      <c r="E166" s="23">
        <f t="shared" si="21"/>
        <v>3.5599999999999992</v>
      </c>
      <c r="F166" s="23">
        <f t="shared" si="22"/>
        <v>3.5599999999999992</v>
      </c>
      <c r="G166" s="23">
        <f t="shared" si="26"/>
        <v>-2.5599999999999992</v>
      </c>
      <c r="I166" s="23">
        <v>164</v>
      </c>
      <c r="J166" s="30">
        <f>IF(I166&lt;=Calculator!$F$9,J165+Calculator!$F$6*'Growth rate'!O166,0)</f>
        <v>0</v>
      </c>
      <c r="K166" s="23">
        <f t="shared" si="23"/>
        <v>1.64</v>
      </c>
      <c r="L166" s="23">
        <f t="shared" si="29"/>
        <v>100</v>
      </c>
      <c r="M166" s="23">
        <f t="shared" si="24"/>
        <v>3.5599999999999992</v>
      </c>
      <c r="N166" s="23">
        <f t="shared" si="25"/>
        <v>3.5599999999999992</v>
      </c>
      <c r="O166" s="23">
        <f t="shared" si="27"/>
        <v>-2.5599999999999992</v>
      </c>
    </row>
    <row r="167" spans="1:15" x14ac:dyDescent="0.35">
      <c r="A167" s="23">
        <v>165</v>
      </c>
      <c r="B167" s="30">
        <f>IF(A167&lt;=Calculator!$B$9,B166+Calculator!$B$6*'Growth rate'!G167,0)</f>
        <v>0</v>
      </c>
      <c r="C167" s="23">
        <f t="shared" si="20"/>
        <v>1.65</v>
      </c>
      <c r="D167" s="23">
        <f t="shared" si="28"/>
        <v>100</v>
      </c>
      <c r="E167" s="23">
        <f t="shared" si="21"/>
        <v>3.5999999999999996</v>
      </c>
      <c r="F167" s="23">
        <f t="shared" si="22"/>
        <v>3.5999999999999996</v>
      </c>
      <c r="G167" s="23">
        <f t="shared" si="26"/>
        <v>-2.5999999999999996</v>
      </c>
      <c r="I167" s="23">
        <v>165</v>
      </c>
      <c r="J167" s="30">
        <f>IF(I167&lt;=Calculator!$F$9,J166+Calculator!$F$6*'Growth rate'!O167,0)</f>
        <v>0</v>
      </c>
      <c r="K167" s="23">
        <f t="shared" si="23"/>
        <v>1.65</v>
      </c>
      <c r="L167" s="23">
        <f t="shared" si="29"/>
        <v>100</v>
      </c>
      <c r="M167" s="23">
        <f t="shared" si="24"/>
        <v>3.5999999999999996</v>
      </c>
      <c r="N167" s="23">
        <f t="shared" si="25"/>
        <v>3.5999999999999996</v>
      </c>
      <c r="O167" s="23">
        <f t="shared" si="27"/>
        <v>-2.5999999999999996</v>
      </c>
    </row>
    <row r="168" spans="1:15" x14ac:dyDescent="0.35">
      <c r="A168" s="23">
        <v>166</v>
      </c>
      <c r="B168" s="30">
        <f>IF(A168&lt;=Calculator!$B$9,B167+Calculator!$B$6*'Growth rate'!G168,0)</f>
        <v>0</v>
      </c>
      <c r="C168" s="23">
        <f t="shared" si="20"/>
        <v>1.66</v>
      </c>
      <c r="D168" s="23">
        <f t="shared" si="28"/>
        <v>100</v>
      </c>
      <c r="E168" s="23">
        <f t="shared" si="21"/>
        <v>3.6399999999999997</v>
      </c>
      <c r="F168" s="23">
        <f t="shared" si="22"/>
        <v>3.6399999999999997</v>
      </c>
      <c r="G168" s="23">
        <f t="shared" si="26"/>
        <v>-2.6399999999999997</v>
      </c>
      <c r="I168" s="23">
        <v>166</v>
      </c>
      <c r="J168" s="30">
        <f>IF(I168&lt;=Calculator!$F$9,J167+Calculator!$F$6*'Growth rate'!O168,0)</f>
        <v>0</v>
      </c>
      <c r="K168" s="23">
        <f t="shared" si="23"/>
        <v>1.66</v>
      </c>
      <c r="L168" s="23">
        <f t="shared" si="29"/>
        <v>100</v>
      </c>
      <c r="M168" s="23">
        <f t="shared" si="24"/>
        <v>3.6399999999999997</v>
      </c>
      <c r="N168" s="23">
        <f t="shared" si="25"/>
        <v>3.6399999999999997</v>
      </c>
      <c r="O168" s="23">
        <f t="shared" si="27"/>
        <v>-2.6399999999999997</v>
      </c>
    </row>
    <row r="169" spans="1:15" x14ac:dyDescent="0.35">
      <c r="A169" s="23">
        <v>167</v>
      </c>
      <c r="B169" s="30">
        <f>IF(A169&lt;=Calculator!$B$9,B168+Calculator!$B$6*'Growth rate'!G169,0)</f>
        <v>0</v>
      </c>
      <c r="C169" s="23">
        <f t="shared" si="20"/>
        <v>1.67</v>
      </c>
      <c r="D169" s="23">
        <f t="shared" si="28"/>
        <v>100</v>
      </c>
      <c r="E169" s="23">
        <f t="shared" si="21"/>
        <v>3.6799999999999997</v>
      </c>
      <c r="F169" s="23">
        <f t="shared" si="22"/>
        <v>3.6799999999999997</v>
      </c>
      <c r="G169" s="23">
        <f t="shared" si="26"/>
        <v>-2.6799999999999997</v>
      </c>
      <c r="I169" s="23">
        <v>167</v>
      </c>
      <c r="J169" s="30">
        <f>IF(I169&lt;=Calculator!$F$9,J168+Calculator!$F$6*'Growth rate'!O169,0)</f>
        <v>0</v>
      </c>
      <c r="K169" s="23">
        <f t="shared" si="23"/>
        <v>1.67</v>
      </c>
      <c r="L169" s="23">
        <f t="shared" si="29"/>
        <v>100</v>
      </c>
      <c r="M169" s="23">
        <f t="shared" si="24"/>
        <v>3.6799999999999997</v>
      </c>
      <c r="N169" s="23">
        <f t="shared" si="25"/>
        <v>3.6799999999999997</v>
      </c>
      <c r="O169" s="23">
        <f t="shared" si="27"/>
        <v>-2.6799999999999997</v>
      </c>
    </row>
    <row r="170" spans="1:15" x14ac:dyDescent="0.35">
      <c r="A170" s="23">
        <v>168</v>
      </c>
      <c r="B170" s="30">
        <f>IF(A170&lt;=Calculator!$B$9,B169+Calculator!$B$6*'Growth rate'!G170,0)</f>
        <v>0</v>
      </c>
      <c r="C170" s="23">
        <f t="shared" si="20"/>
        <v>1.68</v>
      </c>
      <c r="D170" s="23">
        <f t="shared" si="28"/>
        <v>100</v>
      </c>
      <c r="E170" s="23">
        <f t="shared" si="21"/>
        <v>3.7199999999999998</v>
      </c>
      <c r="F170" s="23">
        <f t="shared" si="22"/>
        <v>3.7199999999999998</v>
      </c>
      <c r="G170" s="23">
        <f t="shared" si="26"/>
        <v>-2.7199999999999998</v>
      </c>
      <c r="I170" s="23">
        <v>168</v>
      </c>
      <c r="J170" s="30">
        <f>IF(I170&lt;=Calculator!$F$9,J169+Calculator!$F$6*'Growth rate'!O170,0)</f>
        <v>0</v>
      </c>
      <c r="K170" s="23">
        <f t="shared" si="23"/>
        <v>1.68</v>
      </c>
      <c r="L170" s="23">
        <f t="shared" si="29"/>
        <v>100</v>
      </c>
      <c r="M170" s="23">
        <f t="shared" si="24"/>
        <v>3.7199999999999998</v>
      </c>
      <c r="N170" s="23">
        <f t="shared" si="25"/>
        <v>3.7199999999999998</v>
      </c>
      <c r="O170" s="23">
        <f t="shared" si="27"/>
        <v>-2.7199999999999998</v>
      </c>
    </row>
    <row r="171" spans="1:15" x14ac:dyDescent="0.35">
      <c r="A171" s="23">
        <v>169</v>
      </c>
      <c r="B171" s="30">
        <f>IF(A171&lt;=Calculator!$B$9,B170+Calculator!$B$6*'Growth rate'!G171,0)</f>
        <v>0</v>
      </c>
      <c r="C171" s="23">
        <f t="shared" si="20"/>
        <v>1.69</v>
      </c>
      <c r="D171" s="23">
        <f t="shared" si="28"/>
        <v>100</v>
      </c>
      <c r="E171" s="23">
        <f t="shared" si="21"/>
        <v>3.7599999999999993</v>
      </c>
      <c r="F171" s="23">
        <f t="shared" si="22"/>
        <v>3.7599999999999993</v>
      </c>
      <c r="G171" s="23">
        <f t="shared" si="26"/>
        <v>-2.7599999999999993</v>
      </c>
      <c r="I171" s="23">
        <v>169</v>
      </c>
      <c r="J171" s="30">
        <f>IF(I171&lt;=Calculator!$F$9,J170+Calculator!$F$6*'Growth rate'!O171,0)</f>
        <v>0</v>
      </c>
      <c r="K171" s="23">
        <f t="shared" si="23"/>
        <v>1.69</v>
      </c>
      <c r="L171" s="23">
        <f t="shared" si="29"/>
        <v>100</v>
      </c>
      <c r="M171" s="23">
        <f t="shared" si="24"/>
        <v>3.7599999999999993</v>
      </c>
      <c r="N171" s="23">
        <f t="shared" si="25"/>
        <v>3.7599999999999993</v>
      </c>
      <c r="O171" s="23">
        <f t="shared" si="27"/>
        <v>-2.7599999999999993</v>
      </c>
    </row>
    <row r="172" spans="1:15" x14ac:dyDescent="0.35">
      <c r="A172" s="23">
        <v>170</v>
      </c>
      <c r="B172" s="30">
        <f>IF(A172&lt;=Calculator!$B$9,B171+Calculator!$B$6*'Growth rate'!G172,0)</f>
        <v>0</v>
      </c>
      <c r="C172" s="23">
        <f t="shared" si="20"/>
        <v>1.7</v>
      </c>
      <c r="D172" s="23">
        <f t="shared" si="28"/>
        <v>100</v>
      </c>
      <c r="E172" s="23">
        <f t="shared" si="21"/>
        <v>3.8</v>
      </c>
      <c r="F172" s="23">
        <f t="shared" si="22"/>
        <v>3.8</v>
      </c>
      <c r="G172" s="23">
        <f t="shared" si="26"/>
        <v>-2.8</v>
      </c>
      <c r="I172" s="23">
        <v>170</v>
      </c>
      <c r="J172" s="30">
        <f>IF(I172&lt;=Calculator!$F$9,J171+Calculator!$F$6*'Growth rate'!O172,0)</f>
        <v>0</v>
      </c>
      <c r="K172" s="23">
        <f t="shared" si="23"/>
        <v>1.7</v>
      </c>
      <c r="L172" s="23">
        <f t="shared" si="29"/>
        <v>100</v>
      </c>
      <c r="M172" s="23">
        <f t="shared" si="24"/>
        <v>3.8</v>
      </c>
      <c r="N172" s="23">
        <f t="shared" si="25"/>
        <v>3.8</v>
      </c>
      <c r="O172" s="23">
        <f t="shared" si="27"/>
        <v>-2.8</v>
      </c>
    </row>
    <row r="173" spans="1:15" x14ac:dyDescent="0.35">
      <c r="A173" s="23">
        <v>171</v>
      </c>
      <c r="B173" s="30">
        <f>IF(A173&lt;=Calculator!$B$9,B172+Calculator!$B$6*'Growth rate'!G173,0)</f>
        <v>0</v>
      </c>
      <c r="C173" s="23">
        <f t="shared" si="20"/>
        <v>1.71</v>
      </c>
      <c r="D173" s="23">
        <f t="shared" si="28"/>
        <v>100</v>
      </c>
      <c r="E173" s="23">
        <f t="shared" si="21"/>
        <v>3.84</v>
      </c>
      <c r="F173" s="23">
        <f t="shared" si="22"/>
        <v>3.84</v>
      </c>
      <c r="G173" s="23">
        <f t="shared" si="26"/>
        <v>-2.84</v>
      </c>
      <c r="I173" s="23">
        <v>171</v>
      </c>
      <c r="J173" s="30">
        <f>IF(I173&lt;=Calculator!$F$9,J172+Calculator!$F$6*'Growth rate'!O173,0)</f>
        <v>0</v>
      </c>
      <c r="K173" s="23">
        <f t="shared" si="23"/>
        <v>1.71</v>
      </c>
      <c r="L173" s="23">
        <f t="shared" si="29"/>
        <v>100</v>
      </c>
      <c r="M173" s="23">
        <f t="shared" si="24"/>
        <v>3.84</v>
      </c>
      <c r="N173" s="23">
        <f t="shared" si="25"/>
        <v>3.84</v>
      </c>
      <c r="O173" s="23">
        <f t="shared" si="27"/>
        <v>-2.84</v>
      </c>
    </row>
    <row r="174" spans="1:15" x14ac:dyDescent="0.35">
      <c r="A174" s="23">
        <v>172</v>
      </c>
      <c r="B174" s="30">
        <f>IF(A174&lt;=Calculator!$B$9,B173+Calculator!$B$6*'Growth rate'!G174,0)</f>
        <v>0</v>
      </c>
      <c r="C174" s="23">
        <f t="shared" si="20"/>
        <v>1.72</v>
      </c>
      <c r="D174" s="23">
        <f t="shared" si="28"/>
        <v>100</v>
      </c>
      <c r="E174" s="23">
        <f t="shared" si="21"/>
        <v>3.88</v>
      </c>
      <c r="F174" s="23">
        <f t="shared" si="22"/>
        <v>3.88</v>
      </c>
      <c r="G174" s="23">
        <f t="shared" si="26"/>
        <v>-2.88</v>
      </c>
      <c r="I174" s="23">
        <v>172</v>
      </c>
      <c r="J174" s="30">
        <f>IF(I174&lt;=Calculator!$F$9,J173+Calculator!$F$6*'Growth rate'!O174,0)</f>
        <v>0</v>
      </c>
      <c r="K174" s="23">
        <f t="shared" si="23"/>
        <v>1.72</v>
      </c>
      <c r="L174" s="23">
        <f t="shared" si="29"/>
        <v>100</v>
      </c>
      <c r="M174" s="23">
        <f t="shared" si="24"/>
        <v>3.88</v>
      </c>
      <c r="N174" s="23">
        <f t="shared" si="25"/>
        <v>3.88</v>
      </c>
      <c r="O174" s="23">
        <f t="shared" si="27"/>
        <v>-2.88</v>
      </c>
    </row>
    <row r="175" spans="1:15" x14ac:dyDescent="0.35">
      <c r="A175" s="23">
        <v>173</v>
      </c>
      <c r="B175" s="30">
        <f>IF(A175&lt;=Calculator!$B$9,B174+Calculator!$B$6*'Growth rate'!G175,0)</f>
        <v>0</v>
      </c>
      <c r="C175" s="23">
        <f t="shared" si="20"/>
        <v>1.73</v>
      </c>
      <c r="D175" s="23">
        <f t="shared" si="28"/>
        <v>100</v>
      </c>
      <c r="E175" s="23">
        <f t="shared" si="21"/>
        <v>3.92</v>
      </c>
      <c r="F175" s="23">
        <f t="shared" si="22"/>
        <v>3.92</v>
      </c>
      <c r="G175" s="23">
        <f t="shared" si="26"/>
        <v>-2.92</v>
      </c>
      <c r="I175" s="23">
        <v>173</v>
      </c>
      <c r="J175" s="30">
        <f>IF(I175&lt;=Calculator!$F$9,J174+Calculator!$F$6*'Growth rate'!O175,0)</f>
        <v>0</v>
      </c>
      <c r="K175" s="23">
        <f t="shared" si="23"/>
        <v>1.73</v>
      </c>
      <c r="L175" s="23">
        <f t="shared" si="29"/>
        <v>100</v>
      </c>
      <c r="M175" s="23">
        <f t="shared" si="24"/>
        <v>3.92</v>
      </c>
      <c r="N175" s="23">
        <f t="shared" si="25"/>
        <v>3.92</v>
      </c>
      <c r="O175" s="23">
        <f t="shared" si="27"/>
        <v>-2.92</v>
      </c>
    </row>
    <row r="176" spans="1:15" x14ac:dyDescent="0.35">
      <c r="A176" s="23">
        <v>174</v>
      </c>
      <c r="B176" s="30">
        <f>IF(A176&lt;=Calculator!$B$9,B175+Calculator!$B$6*'Growth rate'!G176,0)</f>
        <v>0</v>
      </c>
      <c r="C176" s="23">
        <f t="shared" si="20"/>
        <v>1.74</v>
      </c>
      <c r="D176" s="23">
        <f t="shared" si="28"/>
        <v>100</v>
      </c>
      <c r="E176" s="23">
        <f t="shared" si="21"/>
        <v>3.9599999999999995</v>
      </c>
      <c r="F176" s="23">
        <f t="shared" si="22"/>
        <v>3.9599999999999995</v>
      </c>
      <c r="G176" s="23">
        <f t="shared" si="26"/>
        <v>-2.9599999999999995</v>
      </c>
      <c r="I176" s="23">
        <v>174</v>
      </c>
      <c r="J176" s="30">
        <f>IF(I176&lt;=Calculator!$F$9,J175+Calculator!$F$6*'Growth rate'!O176,0)</f>
        <v>0</v>
      </c>
      <c r="K176" s="23">
        <f t="shared" si="23"/>
        <v>1.74</v>
      </c>
      <c r="L176" s="23">
        <f t="shared" si="29"/>
        <v>100</v>
      </c>
      <c r="M176" s="23">
        <f t="shared" si="24"/>
        <v>3.9599999999999995</v>
      </c>
      <c r="N176" s="23">
        <f t="shared" si="25"/>
        <v>3.9599999999999995</v>
      </c>
      <c r="O176" s="23">
        <f t="shared" si="27"/>
        <v>-2.9599999999999995</v>
      </c>
    </row>
    <row r="177" spans="1:15" x14ac:dyDescent="0.35">
      <c r="A177" s="23">
        <v>175</v>
      </c>
      <c r="B177" s="30">
        <f>IF(A177&lt;=Calculator!$B$9,B176+Calculator!$B$6*'Growth rate'!G177,0)</f>
        <v>0</v>
      </c>
      <c r="C177" s="23">
        <f t="shared" si="20"/>
        <v>1.75</v>
      </c>
      <c r="D177" s="23">
        <f t="shared" si="28"/>
        <v>100</v>
      </c>
      <c r="E177" s="23">
        <f t="shared" si="21"/>
        <v>4</v>
      </c>
      <c r="F177" s="23">
        <f t="shared" si="22"/>
        <v>4</v>
      </c>
      <c r="G177" s="23">
        <f t="shared" si="26"/>
        <v>-3</v>
      </c>
      <c r="I177" s="23">
        <v>175</v>
      </c>
      <c r="J177" s="30">
        <f>IF(I177&lt;=Calculator!$F$9,J176+Calculator!$F$6*'Growth rate'!O177,0)</f>
        <v>0</v>
      </c>
      <c r="K177" s="23">
        <f t="shared" si="23"/>
        <v>1.75</v>
      </c>
      <c r="L177" s="23">
        <f t="shared" si="29"/>
        <v>100</v>
      </c>
      <c r="M177" s="23">
        <f t="shared" si="24"/>
        <v>4</v>
      </c>
      <c r="N177" s="23">
        <f t="shared" si="25"/>
        <v>4</v>
      </c>
      <c r="O177" s="23">
        <f t="shared" si="27"/>
        <v>-3</v>
      </c>
    </row>
    <row r="178" spans="1:15" x14ac:dyDescent="0.35">
      <c r="A178" s="23">
        <v>176</v>
      </c>
      <c r="B178" s="30">
        <f>IF(A178&lt;=Calculator!$B$9,B177+Calculator!$B$6*'Growth rate'!G178,0)</f>
        <v>0</v>
      </c>
      <c r="C178" s="23">
        <f t="shared" si="20"/>
        <v>1.76</v>
      </c>
      <c r="D178" s="23">
        <f t="shared" si="28"/>
        <v>100</v>
      </c>
      <c r="E178" s="23">
        <f t="shared" si="21"/>
        <v>4.04</v>
      </c>
      <c r="F178" s="23">
        <f t="shared" si="22"/>
        <v>4.04</v>
      </c>
      <c r="G178" s="23">
        <f t="shared" si="26"/>
        <v>-3.04</v>
      </c>
      <c r="I178" s="23">
        <v>176</v>
      </c>
      <c r="J178" s="30">
        <f>IF(I178&lt;=Calculator!$F$9,J177+Calculator!$F$6*'Growth rate'!O178,0)</f>
        <v>0</v>
      </c>
      <c r="K178" s="23">
        <f t="shared" si="23"/>
        <v>1.76</v>
      </c>
      <c r="L178" s="23">
        <f t="shared" si="29"/>
        <v>100</v>
      </c>
      <c r="M178" s="23">
        <f t="shared" si="24"/>
        <v>4.04</v>
      </c>
      <c r="N178" s="23">
        <f t="shared" si="25"/>
        <v>4.04</v>
      </c>
      <c r="O178" s="23">
        <f t="shared" si="27"/>
        <v>-3.04</v>
      </c>
    </row>
    <row r="179" spans="1:15" x14ac:dyDescent="0.35">
      <c r="A179" s="23">
        <v>177</v>
      </c>
      <c r="B179" s="30">
        <f>IF(A179&lt;=Calculator!$B$9,B178+Calculator!$B$6*'Growth rate'!G179,0)</f>
        <v>0</v>
      </c>
      <c r="C179" s="23">
        <f t="shared" si="20"/>
        <v>1.77</v>
      </c>
      <c r="D179" s="23">
        <f t="shared" si="28"/>
        <v>100</v>
      </c>
      <c r="E179" s="23">
        <f t="shared" si="21"/>
        <v>4.08</v>
      </c>
      <c r="F179" s="23">
        <f t="shared" si="22"/>
        <v>4.08</v>
      </c>
      <c r="G179" s="23">
        <f t="shared" si="26"/>
        <v>-3.08</v>
      </c>
      <c r="I179" s="23">
        <v>177</v>
      </c>
      <c r="J179" s="30">
        <f>IF(I179&lt;=Calculator!$F$9,J178+Calculator!$F$6*'Growth rate'!O179,0)</f>
        <v>0</v>
      </c>
      <c r="K179" s="23">
        <f t="shared" si="23"/>
        <v>1.77</v>
      </c>
      <c r="L179" s="23">
        <f t="shared" si="29"/>
        <v>100</v>
      </c>
      <c r="M179" s="23">
        <f t="shared" si="24"/>
        <v>4.08</v>
      </c>
      <c r="N179" s="23">
        <f t="shared" si="25"/>
        <v>4.08</v>
      </c>
      <c r="O179" s="23">
        <f t="shared" si="27"/>
        <v>-3.08</v>
      </c>
    </row>
    <row r="180" spans="1:15" x14ac:dyDescent="0.35">
      <c r="A180" s="23">
        <v>178</v>
      </c>
      <c r="B180" s="30">
        <f>IF(A180&lt;=Calculator!$B$9,B179+Calculator!$B$6*'Growth rate'!G180,0)</f>
        <v>0</v>
      </c>
      <c r="C180" s="23">
        <f t="shared" si="20"/>
        <v>1.78</v>
      </c>
      <c r="D180" s="23">
        <f t="shared" si="28"/>
        <v>100</v>
      </c>
      <c r="E180" s="23">
        <f t="shared" si="21"/>
        <v>4.12</v>
      </c>
      <c r="F180" s="23">
        <f t="shared" si="22"/>
        <v>4.12</v>
      </c>
      <c r="G180" s="23">
        <f t="shared" si="26"/>
        <v>-3.12</v>
      </c>
      <c r="I180" s="23">
        <v>178</v>
      </c>
      <c r="J180" s="30">
        <f>IF(I180&lt;=Calculator!$F$9,J179+Calculator!$F$6*'Growth rate'!O180,0)</f>
        <v>0</v>
      </c>
      <c r="K180" s="23">
        <f t="shared" si="23"/>
        <v>1.78</v>
      </c>
      <c r="L180" s="23">
        <f t="shared" si="29"/>
        <v>100</v>
      </c>
      <c r="M180" s="23">
        <f t="shared" si="24"/>
        <v>4.12</v>
      </c>
      <c r="N180" s="23">
        <f t="shared" si="25"/>
        <v>4.12</v>
      </c>
      <c r="O180" s="23">
        <f t="shared" si="27"/>
        <v>-3.12</v>
      </c>
    </row>
    <row r="181" spans="1:15" x14ac:dyDescent="0.35">
      <c r="A181" s="23">
        <v>179</v>
      </c>
      <c r="B181" s="30">
        <f>IF(A181&lt;=Calculator!$B$9,B180+Calculator!$B$6*'Growth rate'!G181,0)</f>
        <v>0</v>
      </c>
      <c r="C181" s="23">
        <f t="shared" si="20"/>
        <v>1.79</v>
      </c>
      <c r="D181" s="23">
        <f t="shared" si="28"/>
        <v>100</v>
      </c>
      <c r="E181" s="23">
        <f t="shared" si="21"/>
        <v>4.16</v>
      </c>
      <c r="F181" s="23">
        <f t="shared" si="22"/>
        <v>4.16</v>
      </c>
      <c r="G181" s="23">
        <f t="shared" si="26"/>
        <v>-3.16</v>
      </c>
      <c r="I181" s="23">
        <v>179</v>
      </c>
      <c r="J181" s="30">
        <f>IF(I181&lt;=Calculator!$F$9,J180+Calculator!$F$6*'Growth rate'!O181,0)</f>
        <v>0</v>
      </c>
      <c r="K181" s="23">
        <f t="shared" si="23"/>
        <v>1.79</v>
      </c>
      <c r="L181" s="23">
        <f t="shared" si="29"/>
        <v>100</v>
      </c>
      <c r="M181" s="23">
        <f t="shared" si="24"/>
        <v>4.16</v>
      </c>
      <c r="N181" s="23">
        <f t="shared" si="25"/>
        <v>4.16</v>
      </c>
      <c r="O181" s="23">
        <f t="shared" si="27"/>
        <v>-3.16</v>
      </c>
    </row>
    <row r="182" spans="1:15" x14ac:dyDescent="0.35">
      <c r="A182" s="23">
        <v>180</v>
      </c>
      <c r="B182" s="30">
        <f>IF(A182&lt;=Calculator!$B$9,B181+Calculator!$B$6*'Growth rate'!G182,0)</f>
        <v>0</v>
      </c>
      <c r="C182" s="23">
        <f t="shared" si="20"/>
        <v>1.8</v>
      </c>
      <c r="D182" s="23">
        <f t="shared" si="28"/>
        <v>100</v>
      </c>
      <c r="E182" s="23">
        <f t="shared" si="21"/>
        <v>4.2</v>
      </c>
      <c r="F182" s="23">
        <f t="shared" si="22"/>
        <v>4.2</v>
      </c>
      <c r="G182" s="23">
        <f t="shared" si="26"/>
        <v>-3.2</v>
      </c>
      <c r="I182" s="23">
        <v>180</v>
      </c>
      <c r="J182" s="30">
        <f>IF(I182&lt;=Calculator!$F$9,J181+Calculator!$F$6*'Growth rate'!O182,0)</f>
        <v>0</v>
      </c>
      <c r="K182" s="23">
        <f t="shared" si="23"/>
        <v>1.8</v>
      </c>
      <c r="L182" s="23">
        <f t="shared" si="29"/>
        <v>100</v>
      </c>
      <c r="M182" s="23">
        <f t="shared" si="24"/>
        <v>4.2</v>
      </c>
      <c r="N182" s="23">
        <f t="shared" si="25"/>
        <v>4.2</v>
      </c>
      <c r="O182" s="23">
        <f t="shared" si="27"/>
        <v>-3.2</v>
      </c>
    </row>
    <row r="183" spans="1:15" x14ac:dyDescent="0.35">
      <c r="A183" s="23">
        <v>181</v>
      </c>
      <c r="B183" s="30">
        <f>IF(A183&lt;=Calculator!$B$9,B182+Calculator!$B$6*'Growth rate'!G183,0)</f>
        <v>0</v>
      </c>
      <c r="C183" s="23">
        <f t="shared" si="20"/>
        <v>1.81</v>
      </c>
      <c r="D183" s="23">
        <f t="shared" si="28"/>
        <v>100</v>
      </c>
      <c r="E183" s="23">
        <f t="shared" si="21"/>
        <v>4.24</v>
      </c>
      <c r="F183" s="23">
        <f t="shared" si="22"/>
        <v>4.24</v>
      </c>
      <c r="G183" s="23">
        <f t="shared" si="26"/>
        <v>-3.24</v>
      </c>
      <c r="I183" s="23">
        <v>181</v>
      </c>
      <c r="J183" s="30">
        <f>IF(I183&lt;=Calculator!$F$9,J182+Calculator!$F$6*'Growth rate'!O183,0)</f>
        <v>0</v>
      </c>
      <c r="K183" s="23">
        <f t="shared" si="23"/>
        <v>1.81</v>
      </c>
      <c r="L183" s="23">
        <f t="shared" si="29"/>
        <v>100</v>
      </c>
      <c r="M183" s="23">
        <f t="shared" si="24"/>
        <v>4.24</v>
      </c>
      <c r="N183" s="23">
        <f t="shared" si="25"/>
        <v>4.24</v>
      </c>
      <c r="O183" s="23">
        <f t="shared" si="27"/>
        <v>-3.24</v>
      </c>
    </row>
    <row r="184" spans="1:15" x14ac:dyDescent="0.35">
      <c r="A184" s="23">
        <v>182</v>
      </c>
      <c r="B184" s="30">
        <f>IF(A184&lt;=Calculator!$B$9,B183+Calculator!$B$6*'Growth rate'!G184,0)</f>
        <v>0</v>
      </c>
      <c r="C184" s="23">
        <f t="shared" si="20"/>
        <v>1.82</v>
      </c>
      <c r="D184" s="23">
        <f t="shared" si="28"/>
        <v>100</v>
      </c>
      <c r="E184" s="23">
        <f t="shared" si="21"/>
        <v>4.28</v>
      </c>
      <c r="F184" s="23">
        <f t="shared" si="22"/>
        <v>4.28</v>
      </c>
      <c r="G184" s="23">
        <f t="shared" si="26"/>
        <v>-3.2800000000000002</v>
      </c>
      <c r="I184" s="23">
        <v>182</v>
      </c>
      <c r="J184" s="30">
        <f>IF(I184&lt;=Calculator!$F$9,J183+Calculator!$F$6*'Growth rate'!O184,0)</f>
        <v>0</v>
      </c>
      <c r="K184" s="23">
        <f t="shared" si="23"/>
        <v>1.82</v>
      </c>
      <c r="L184" s="23">
        <f t="shared" si="29"/>
        <v>100</v>
      </c>
      <c r="M184" s="23">
        <f t="shared" si="24"/>
        <v>4.28</v>
      </c>
      <c r="N184" s="23">
        <f t="shared" si="25"/>
        <v>4.28</v>
      </c>
      <c r="O184" s="23">
        <f t="shared" si="27"/>
        <v>-3.2800000000000002</v>
      </c>
    </row>
    <row r="185" spans="1:15" x14ac:dyDescent="0.35">
      <c r="A185" s="23">
        <v>183</v>
      </c>
      <c r="B185" s="30">
        <f>IF(A185&lt;=Calculator!$B$9,B184+Calculator!$B$6*'Growth rate'!G185,0)</f>
        <v>0</v>
      </c>
      <c r="C185" s="23">
        <f t="shared" si="20"/>
        <v>1.83</v>
      </c>
      <c r="D185" s="23">
        <f t="shared" si="28"/>
        <v>100</v>
      </c>
      <c r="E185" s="23">
        <f t="shared" si="21"/>
        <v>4.32</v>
      </c>
      <c r="F185" s="23">
        <f t="shared" si="22"/>
        <v>4.32</v>
      </c>
      <c r="G185" s="23">
        <f t="shared" si="26"/>
        <v>-3.3200000000000003</v>
      </c>
      <c r="I185" s="23">
        <v>183</v>
      </c>
      <c r="J185" s="30">
        <f>IF(I185&lt;=Calculator!$F$9,J184+Calculator!$F$6*'Growth rate'!O185,0)</f>
        <v>0</v>
      </c>
      <c r="K185" s="23">
        <f t="shared" si="23"/>
        <v>1.83</v>
      </c>
      <c r="L185" s="23">
        <f t="shared" si="29"/>
        <v>100</v>
      </c>
      <c r="M185" s="23">
        <f t="shared" si="24"/>
        <v>4.32</v>
      </c>
      <c r="N185" s="23">
        <f t="shared" si="25"/>
        <v>4.32</v>
      </c>
      <c r="O185" s="23">
        <f t="shared" si="27"/>
        <v>-3.3200000000000003</v>
      </c>
    </row>
    <row r="186" spans="1:15" x14ac:dyDescent="0.35">
      <c r="A186" s="23">
        <v>184</v>
      </c>
      <c r="B186" s="30">
        <f>IF(A186&lt;=Calculator!$B$9,B185+Calculator!$B$6*'Growth rate'!G186,0)</f>
        <v>0</v>
      </c>
      <c r="C186" s="23">
        <f t="shared" si="20"/>
        <v>1.84</v>
      </c>
      <c r="D186" s="23">
        <f t="shared" si="28"/>
        <v>100</v>
      </c>
      <c r="E186" s="23">
        <f t="shared" si="21"/>
        <v>4.3600000000000003</v>
      </c>
      <c r="F186" s="23">
        <f t="shared" si="22"/>
        <v>4.3600000000000003</v>
      </c>
      <c r="G186" s="23">
        <f t="shared" si="26"/>
        <v>-3.3600000000000003</v>
      </c>
      <c r="I186" s="23">
        <v>184</v>
      </c>
      <c r="J186" s="30">
        <f>IF(I186&lt;=Calculator!$F$9,J185+Calculator!$F$6*'Growth rate'!O186,0)</f>
        <v>0</v>
      </c>
      <c r="K186" s="23">
        <f t="shared" si="23"/>
        <v>1.84</v>
      </c>
      <c r="L186" s="23">
        <f t="shared" si="29"/>
        <v>100</v>
      </c>
      <c r="M186" s="23">
        <f t="shared" si="24"/>
        <v>4.3600000000000003</v>
      </c>
      <c r="N186" s="23">
        <f t="shared" si="25"/>
        <v>4.3600000000000003</v>
      </c>
      <c r="O186" s="23">
        <f t="shared" si="27"/>
        <v>-3.3600000000000003</v>
      </c>
    </row>
    <row r="187" spans="1:15" x14ac:dyDescent="0.35">
      <c r="A187" s="23">
        <v>185</v>
      </c>
      <c r="B187" s="30">
        <f>IF(A187&lt;=Calculator!$B$9,B186+Calculator!$B$6*'Growth rate'!G187,0)</f>
        <v>0</v>
      </c>
      <c r="C187" s="23">
        <f t="shared" si="20"/>
        <v>1.85</v>
      </c>
      <c r="D187" s="23">
        <f t="shared" si="28"/>
        <v>100</v>
      </c>
      <c r="E187" s="23">
        <f t="shared" si="21"/>
        <v>4.4000000000000004</v>
      </c>
      <c r="F187" s="23">
        <f t="shared" si="22"/>
        <v>4.4000000000000004</v>
      </c>
      <c r="G187" s="23">
        <f t="shared" si="26"/>
        <v>-3.4000000000000004</v>
      </c>
      <c r="I187" s="23">
        <v>185</v>
      </c>
      <c r="J187" s="30">
        <f>IF(I187&lt;=Calculator!$F$9,J186+Calculator!$F$6*'Growth rate'!O187,0)</f>
        <v>0</v>
      </c>
      <c r="K187" s="23">
        <f t="shared" si="23"/>
        <v>1.85</v>
      </c>
      <c r="L187" s="23">
        <f t="shared" si="29"/>
        <v>100</v>
      </c>
      <c r="M187" s="23">
        <f t="shared" si="24"/>
        <v>4.4000000000000004</v>
      </c>
      <c r="N187" s="23">
        <f t="shared" si="25"/>
        <v>4.4000000000000004</v>
      </c>
      <c r="O187" s="23">
        <f t="shared" si="27"/>
        <v>-3.4000000000000004</v>
      </c>
    </row>
    <row r="188" spans="1:15" x14ac:dyDescent="0.35">
      <c r="A188" s="23">
        <v>186</v>
      </c>
      <c r="B188" s="30">
        <f>IF(A188&lt;=Calculator!$B$9,B187+Calculator!$B$6*'Growth rate'!G188,0)</f>
        <v>0</v>
      </c>
      <c r="C188" s="23">
        <f t="shared" si="20"/>
        <v>1.86</v>
      </c>
      <c r="D188" s="23">
        <f t="shared" si="28"/>
        <v>100</v>
      </c>
      <c r="E188" s="23">
        <f t="shared" si="21"/>
        <v>4.4400000000000004</v>
      </c>
      <c r="F188" s="23">
        <f t="shared" si="22"/>
        <v>4.4400000000000004</v>
      </c>
      <c r="G188" s="23">
        <f t="shared" si="26"/>
        <v>-3.4400000000000004</v>
      </c>
      <c r="I188" s="23">
        <v>186</v>
      </c>
      <c r="J188" s="30">
        <f>IF(I188&lt;=Calculator!$F$9,J187+Calculator!$F$6*'Growth rate'!O188,0)</f>
        <v>0</v>
      </c>
      <c r="K188" s="23">
        <f t="shared" si="23"/>
        <v>1.86</v>
      </c>
      <c r="L188" s="23">
        <f t="shared" si="29"/>
        <v>100</v>
      </c>
      <c r="M188" s="23">
        <f t="shared" si="24"/>
        <v>4.4400000000000004</v>
      </c>
      <c r="N188" s="23">
        <f t="shared" si="25"/>
        <v>4.4400000000000004</v>
      </c>
      <c r="O188" s="23">
        <f t="shared" si="27"/>
        <v>-3.4400000000000004</v>
      </c>
    </row>
    <row r="189" spans="1:15" x14ac:dyDescent="0.35">
      <c r="A189" s="23">
        <v>187</v>
      </c>
      <c r="B189" s="30">
        <f>IF(A189&lt;=Calculator!$B$9,B188+Calculator!$B$6*'Growth rate'!G189,0)</f>
        <v>0</v>
      </c>
      <c r="C189" s="23">
        <f t="shared" si="20"/>
        <v>1.87</v>
      </c>
      <c r="D189" s="23">
        <f t="shared" si="28"/>
        <v>100</v>
      </c>
      <c r="E189" s="23">
        <f t="shared" si="21"/>
        <v>4.4800000000000004</v>
      </c>
      <c r="F189" s="23">
        <f t="shared" si="22"/>
        <v>4.4800000000000004</v>
      </c>
      <c r="G189" s="23">
        <f t="shared" si="26"/>
        <v>-3.4800000000000004</v>
      </c>
      <c r="I189" s="23">
        <v>187</v>
      </c>
      <c r="J189" s="30">
        <f>IF(I189&lt;=Calculator!$F$9,J188+Calculator!$F$6*'Growth rate'!O189,0)</f>
        <v>0</v>
      </c>
      <c r="K189" s="23">
        <f t="shared" si="23"/>
        <v>1.87</v>
      </c>
      <c r="L189" s="23">
        <f t="shared" si="29"/>
        <v>100</v>
      </c>
      <c r="M189" s="23">
        <f t="shared" si="24"/>
        <v>4.4800000000000004</v>
      </c>
      <c r="N189" s="23">
        <f t="shared" si="25"/>
        <v>4.4800000000000004</v>
      </c>
      <c r="O189" s="23">
        <f t="shared" si="27"/>
        <v>-3.4800000000000004</v>
      </c>
    </row>
    <row r="190" spans="1:15" x14ac:dyDescent="0.35">
      <c r="A190" s="23">
        <v>188</v>
      </c>
      <c r="B190" s="30">
        <f>IF(A190&lt;=Calculator!$B$9,B189+Calculator!$B$6*'Growth rate'!G190,0)</f>
        <v>0</v>
      </c>
      <c r="C190" s="23">
        <f t="shared" si="20"/>
        <v>1.88</v>
      </c>
      <c r="D190" s="23">
        <f t="shared" si="28"/>
        <v>100</v>
      </c>
      <c r="E190" s="23">
        <f t="shared" si="21"/>
        <v>4.5199999999999996</v>
      </c>
      <c r="F190" s="23">
        <f t="shared" si="22"/>
        <v>4.5199999999999996</v>
      </c>
      <c r="G190" s="23">
        <f t="shared" si="26"/>
        <v>-3.5199999999999996</v>
      </c>
      <c r="I190" s="23">
        <v>188</v>
      </c>
      <c r="J190" s="30">
        <f>IF(I190&lt;=Calculator!$F$9,J189+Calculator!$F$6*'Growth rate'!O190,0)</f>
        <v>0</v>
      </c>
      <c r="K190" s="23">
        <f t="shared" si="23"/>
        <v>1.88</v>
      </c>
      <c r="L190" s="23">
        <f t="shared" si="29"/>
        <v>100</v>
      </c>
      <c r="M190" s="23">
        <f t="shared" si="24"/>
        <v>4.5199999999999996</v>
      </c>
      <c r="N190" s="23">
        <f t="shared" si="25"/>
        <v>4.5199999999999996</v>
      </c>
      <c r="O190" s="23">
        <f t="shared" si="27"/>
        <v>-3.5199999999999996</v>
      </c>
    </row>
    <row r="191" spans="1:15" x14ac:dyDescent="0.35">
      <c r="A191" s="23">
        <v>189</v>
      </c>
      <c r="B191" s="30">
        <f>IF(A191&lt;=Calculator!$B$9,B190+Calculator!$B$6*'Growth rate'!G191,0)</f>
        <v>0</v>
      </c>
      <c r="C191" s="23">
        <f t="shared" si="20"/>
        <v>1.89</v>
      </c>
      <c r="D191" s="23">
        <f t="shared" si="28"/>
        <v>100</v>
      </c>
      <c r="E191" s="23">
        <f t="shared" si="21"/>
        <v>4.5599999999999996</v>
      </c>
      <c r="F191" s="23">
        <f t="shared" si="22"/>
        <v>4.5599999999999996</v>
      </c>
      <c r="G191" s="23">
        <f t="shared" si="26"/>
        <v>-3.5599999999999996</v>
      </c>
      <c r="I191" s="23">
        <v>189</v>
      </c>
      <c r="J191" s="30">
        <f>IF(I191&lt;=Calculator!$F$9,J190+Calculator!$F$6*'Growth rate'!O191,0)</f>
        <v>0</v>
      </c>
      <c r="K191" s="23">
        <f t="shared" si="23"/>
        <v>1.89</v>
      </c>
      <c r="L191" s="23">
        <f t="shared" si="29"/>
        <v>100</v>
      </c>
      <c r="M191" s="23">
        <f t="shared" si="24"/>
        <v>4.5599999999999996</v>
      </c>
      <c r="N191" s="23">
        <f t="shared" si="25"/>
        <v>4.5599999999999996</v>
      </c>
      <c r="O191" s="23">
        <f t="shared" si="27"/>
        <v>-3.5599999999999996</v>
      </c>
    </row>
    <row r="192" spans="1:15" x14ac:dyDescent="0.35">
      <c r="A192" s="23">
        <v>190</v>
      </c>
      <c r="B192" s="30">
        <f>IF(A192&lt;=Calculator!$B$9,B191+Calculator!$B$6*'Growth rate'!G192,0)</f>
        <v>0</v>
      </c>
      <c r="C192" s="23">
        <f t="shared" si="20"/>
        <v>1.9</v>
      </c>
      <c r="D192" s="23">
        <f t="shared" si="28"/>
        <v>100</v>
      </c>
      <c r="E192" s="23">
        <f t="shared" si="21"/>
        <v>4.5999999999999996</v>
      </c>
      <c r="F192" s="23">
        <f t="shared" si="22"/>
        <v>4.5999999999999996</v>
      </c>
      <c r="G192" s="23">
        <f t="shared" si="26"/>
        <v>-3.5999999999999996</v>
      </c>
      <c r="I192" s="23">
        <v>190</v>
      </c>
      <c r="J192" s="30">
        <f>IF(I192&lt;=Calculator!$F$9,J191+Calculator!$F$6*'Growth rate'!O192,0)</f>
        <v>0</v>
      </c>
      <c r="K192" s="23">
        <f t="shared" si="23"/>
        <v>1.9</v>
      </c>
      <c r="L192" s="23">
        <f t="shared" si="29"/>
        <v>100</v>
      </c>
      <c r="M192" s="23">
        <f t="shared" si="24"/>
        <v>4.5999999999999996</v>
      </c>
      <c r="N192" s="23">
        <f t="shared" si="25"/>
        <v>4.5999999999999996</v>
      </c>
      <c r="O192" s="23">
        <f t="shared" si="27"/>
        <v>-3.5999999999999996</v>
      </c>
    </row>
    <row r="193" spans="1:15" x14ac:dyDescent="0.35">
      <c r="A193" s="23">
        <v>191</v>
      </c>
      <c r="B193" s="30">
        <f>IF(A193&lt;=Calculator!$B$9,B192+Calculator!$B$6*'Growth rate'!G193,0)</f>
        <v>0</v>
      </c>
      <c r="C193" s="23">
        <f t="shared" si="20"/>
        <v>1.91</v>
      </c>
      <c r="D193" s="23">
        <f t="shared" si="28"/>
        <v>100</v>
      </c>
      <c r="E193" s="23">
        <f t="shared" si="21"/>
        <v>4.6399999999999997</v>
      </c>
      <c r="F193" s="23">
        <f t="shared" si="22"/>
        <v>4.6399999999999997</v>
      </c>
      <c r="G193" s="23">
        <f t="shared" si="26"/>
        <v>-3.6399999999999997</v>
      </c>
      <c r="I193" s="23">
        <v>191</v>
      </c>
      <c r="J193" s="30">
        <f>IF(I193&lt;=Calculator!$F$9,J192+Calculator!$F$6*'Growth rate'!O193,0)</f>
        <v>0</v>
      </c>
      <c r="K193" s="23">
        <f t="shared" si="23"/>
        <v>1.91</v>
      </c>
      <c r="L193" s="23">
        <f t="shared" si="29"/>
        <v>100</v>
      </c>
      <c r="M193" s="23">
        <f t="shared" si="24"/>
        <v>4.6399999999999997</v>
      </c>
      <c r="N193" s="23">
        <f t="shared" si="25"/>
        <v>4.6399999999999997</v>
      </c>
      <c r="O193" s="23">
        <f t="shared" si="27"/>
        <v>-3.6399999999999997</v>
      </c>
    </row>
    <row r="194" spans="1:15" x14ac:dyDescent="0.35">
      <c r="A194" s="23">
        <v>192</v>
      </c>
      <c r="B194" s="30">
        <f>IF(A194&lt;=Calculator!$B$9,B193+Calculator!$B$6*'Growth rate'!G194,0)</f>
        <v>0</v>
      </c>
      <c r="C194" s="23">
        <f t="shared" si="20"/>
        <v>1.92</v>
      </c>
      <c r="D194" s="23">
        <f t="shared" si="28"/>
        <v>100</v>
      </c>
      <c r="E194" s="23">
        <f t="shared" si="21"/>
        <v>4.68</v>
      </c>
      <c r="F194" s="23">
        <f t="shared" si="22"/>
        <v>4.68</v>
      </c>
      <c r="G194" s="23">
        <f t="shared" si="26"/>
        <v>-3.6799999999999997</v>
      </c>
      <c r="I194" s="23">
        <v>192</v>
      </c>
      <c r="J194" s="30">
        <f>IF(I194&lt;=Calculator!$F$9,J193+Calculator!$F$6*'Growth rate'!O194,0)</f>
        <v>0</v>
      </c>
      <c r="K194" s="23">
        <f t="shared" si="23"/>
        <v>1.92</v>
      </c>
      <c r="L194" s="23">
        <f t="shared" si="29"/>
        <v>100</v>
      </c>
      <c r="M194" s="23">
        <f t="shared" si="24"/>
        <v>4.68</v>
      </c>
      <c r="N194" s="23">
        <f t="shared" si="25"/>
        <v>4.68</v>
      </c>
      <c r="O194" s="23">
        <f t="shared" si="27"/>
        <v>-3.6799999999999997</v>
      </c>
    </row>
    <row r="195" spans="1:15" x14ac:dyDescent="0.35">
      <c r="A195" s="23">
        <v>193</v>
      </c>
      <c r="B195" s="30">
        <f>IF(A195&lt;=Calculator!$B$9,B194+Calculator!$B$6*'Growth rate'!G195,0)</f>
        <v>0</v>
      </c>
      <c r="C195" s="23">
        <f t="shared" ref="C195:C258" si="30">A195/D195</f>
        <v>1.93</v>
      </c>
      <c r="D195" s="23">
        <f t="shared" si="28"/>
        <v>100</v>
      </c>
      <c r="E195" s="23">
        <f t="shared" ref="E195:E258" si="31">((C195-0.75)/25)*100</f>
        <v>4.72</v>
      </c>
      <c r="F195" s="23">
        <f t="shared" ref="F195:F258" si="32">IF(E195&lt;0,0,E195)</f>
        <v>4.72</v>
      </c>
      <c r="G195" s="23">
        <f t="shared" si="26"/>
        <v>-3.7199999999999998</v>
      </c>
      <c r="I195" s="23">
        <v>193</v>
      </c>
      <c r="J195" s="30">
        <f>IF(I195&lt;=Calculator!$F$9,J194+Calculator!$F$6*'Growth rate'!O195,0)</f>
        <v>0</v>
      </c>
      <c r="K195" s="23">
        <f t="shared" ref="K195:K258" si="33">I195/L195</f>
        <v>1.93</v>
      </c>
      <c r="L195" s="23">
        <f t="shared" si="29"/>
        <v>100</v>
      </c>
      <c r="M195" s="23">
        <f t="shared" ref="M195:M258" si="34">((K195-0.75)/25)*100</f>
        <v>4.72</v>
      </c>
      <c r="N195" s="23">
        <f t="shared" ref="N195:N258" si="35">IF(M195&lt;0,0,M195)</f>
        <v>4.72</v>
      </c>
      <c r="O195" s="23">
        <f t="shared" si="27"/>
        <v>-3.7199999999999998</v>
      </c>
    </row>
    <row r="196" spans="1:15" x14ac:dyDescent="0.35">
      <c r="A196" s="23">
        <v>194</v>
      </c>
      <c r="B196" s="30">
        <f>IF(A196&lt;=Calculator!$B$9,B195+Calculator!$B$6*'Growth rate'!G196,0)</f>
        <v>0</v>
      </c>
      <c r="C196" s="23">
        <f t="shared" si="30"/>
        <v>1.94</v>
      </c>
      <c r="D196" s="23">
        <f t="shared" si="28"/>
        <v>100</v>
      </c>
      <c r="E196" s="23">
        <f t="shared" si="31"/>
        <v>4.76</v>
      </c>
      <c r="F196" s="23">
        <f t="shared" si="32"/>
        <v>4.76</v>
      </c>
      <c r="G196" s="23">
        <f t="shared" ref="G196:G259" si="36">1-F196</f>
        <v>-3.76</v>
      </c>
      <c r="I196" s="23">
        <v>194</v>
      </c>
      <c r="J196" s="30">
        <f>IF(I196&lt;=Calculator!$F$9,J195+Calculator!$F$6*'Growth rate'!O196,0)</f>
        <v>0</v>
      </c>
      <c r="K196" s="23">
        <f t="shared" si="33"/>
        <v>1.94</v>
      </c>
      <c r="L196" s="23">
        <f t="shared" si="29"/>
        <v>100</v>
      </c>
      <c r="M196" s="23">
        <f t="shared" si="34"/>
        <v>4.76</v>
      </c>
      <c r="N196" s="23">
        <f t="shared" si="35"/>
        <v>4.76</v>
      </c>
      <c r="O196" s="23">
        <f t="shared" ref="O196:O259" si="37">1-N196</f>
        <v>-3.76</v>
      </c>
    </row>
    <row r="197" spans="1:15" x14ac:dyDescent="0.35">
      <c r="A197" s="23">
        <v>195</v>
      </c>
      <c r="B197" s="30">
        <f>IF(A197&lt;=Calculator!$B$9,B196+Calculator!$B$6*'Growth rate'!G197,0)</f>
        <v>0</v>
      </c>
      <c r="C197" s="23">
        <f t="shared" si="30"/>
        <v>1.95</v>
      </c>
      <c r="D197" s="23">
        <f t="shared" ref="D197:D260" si="38">D196</f>
        <v>100</v>
      </c>
      <c r="E197" s="23">
        <f t="shared" si="31"/>
        <v>4.8</v>
      </c>
      <c r="F197" s="23">
        <f t="shared" si="32"/>
        <v>4.8</v>
      </c>
      <c r="G197" s="23">
        <f t="shared" si="36"/>
        <v>-3.8</v>
      </c>
      <c r="I197" s="23">
        <v>195</v>
      </c>
      <c r="J197" s="30">
        <f>IF(I197&lt;=Calculator!$F$9,J196+Calculator!$F$6*'Growth rate'!O197,0)</f>
        <v>0</v>
      </c>
      <c r="K197" s="23">
        <f t="shared" si="33"/>
        <v>1.95</v>
      </c>
      <c r="L197" s="23">
        <f t="shared" ref="L197:L260" si="39">L196</f>
        <v>100</v>
      </c>
      <c r="M197" s="23">
        <f t="shared" si="34"/>
        <v>4.8</v>
      </c>
      <c r="N197" s="23">
        <f t="shared" si="35"/>
        <v>4.8</v>
      </c>
      <c r="O197" s="23">
        <f t="shared" si="37"/>
        <v>-3.8</v>
      </c>
    </row>
    <row r="198" spans="1:15" x14ac:dyDescent="0.35">
      <c r="A198" s="23">
        <v>196</v>
      </c>
      <c r="B198" s="30">
        <f>IF(A198&lt;=Calculator!$B$9,B197+Calculator!$B$6*'Growth rate'!G198,0)</f>
        <v>0</v>
      </c>
      <c r="C198" s="23">
        <f t="shared" si="30"/>
        <v>1.96</v>
      </c>
      <c r="D198" s="23">
        <f t="shared" si="38"/>
        <v>100</v>
      </c>
      <c r="E198" s="23">
        <f t="shared" si="31"/>
        <v>4.84</v>
      </c>
      <c r="F198" s="23">
        <f t="shared" si="32"/>
        <v>4.84</v>
      </c>
      <c r="G198" s="23">
        <f t="shared" si="36"/>
        <v>-3.84</v>
      </c>
      <c r="I198" s="23">
        <v>196</v>
      </c>
      <c r="J198" s="30">
        <f>IF(I198&lt;=Calculator!$F$9,J197+Calculator!$F$6*'Growth rate'!O198,0)</f>
        <v>0</v>
      </c>
      <c r="K198" s="23">
        <f t="shared" si="33"/>
        <v>1.96</v>
      </c>
      <c r="L198" s="23">
        <f t="shared" si="39"/>
        <v>100</v>
      </c>
      <c r="M198" s="23">
        <f t="shared" si="34"/>
        <v>4.84</v>
      </c>
      <c r="N198" s="23">
        <f t="shared" si="35"/>
        <v>4.84</v>
      </c>
      <c r="O198" s="23">
        <f t="shared" si="37"/>
        <v>-3.84</v>
      </c>
    </row>
    <row r="199" spans="1:15" x14ac:dyDescent="0.35">
      <c r="A199" s="23">
        <v>197</v>
      </c>
      <c r="B199" s="30">
        <f>IF(A199&lt;=Calculator!$B$9,B198+Calculator!$B$6*'Growth rate'!G199,0)</f>
        <v>0</v>
      </c>
      <c r="C199" s="23">
        <f t="shared" si="30"/>
        <v>1.97</v>
      </c>
      <c r="D199" s="23">
        <f t="shared" si="38"/>
        <v>100</v>
      </c>
      <c r="E199" s="23">
        <f t="shared" si="31"/>
        <v>4.88</v>
      </c>
      <c r="F199" s="23">
        <f t="shared" si="32"/>
        <v>4.88</v>
      </c>
      <c r="G199" s="23">
        <f t="shared" si="36"/>
        <v>-3.88</v>
      </c>
      <c r="I199" s="23">
        <v>197</v>
      </c>
      <c r="J199" s="30">
        <f>IF(I199&lt;=Calculator!$F$9,J198+Calculator!$F$6*'Growth rate'!O199,0)</f>
        <v>0</v>
      </c>
      <c r="K199" s="23">
        <f t="shared" si="33"/>
        <v>1.97</v>
      </c>
      <c r="L199" s="23">
        <f t="shared" si="39"/>
        <v>100</v>
      </c>
      <c r="M199" s="23">
        <f t="shared" si="34"/>
        <v>4.88</v>
      </c>
      <c r="N199" s="23">
        <f t="shared" si="35"/>
        <v>4.88</v>
      </c>
      <c r="O199" s="23">
        <f t="shared" si="37"/>
        <v>-3.88</v>
      </c>
    </row>
    <row r="200" spans="1:15" x14ac:dyDescent="0.35">
      <c r="A200" s="23">
        <v>198</v>
      </c>
      <c r="B200" s="30">
        <f>IF(A200&lt;=Calculator!$B$9,B199+Calculator!$B$6*'Growth rate'!G200,0)</f>
        <v>0</v>
      </c>
      <c r="C200" s="23">
        <f t="shared" si="30"/>
        <v>1.98</v>
      </c>
      <c r="D200" s="23">
        <f t="shared" si="38"/>
        <v>100</v>
      </c>
      <c r="E200" s="23">
        <f t="shared" si="31"/>
        <v>4.92</v>
      </c>
      <c r="F200" s="23">
        <f t="shared" si="32"/>
        <v>4.92</v>
      </c>
      <c r="G200" s="23">
        <f t="shared" si="36"/>
        <v>-3.92</v>
      </c>
      <c r="I200" s="23">
        <v>198</v>
      </c>
      <c r="J200" s="30">
        <f>IF(I200&lt;=Calculator!$F$9,J199+Calculator!$F$6*'Growth rate'!O200,0)</f>
        <v>0</v>
      </c>
      <c r="K200" s="23">
        <f t="shared" si="33"/>
        <v>1.98</v>
      </c>
      <c r="L200" s="23">
        <f t="shared" si="39"/>
        <v>100</v>
      </c>
      <c r="M200" s="23">
        <f t="shared" si="34"/>
        <v>4.92</v>
      </c>
      <c r="N200" s="23">
        <f t="shared" si="35"/>
        <v>4.92</v>
      </c>
      <c r="O200" s="23">
        <f t="shared" si="37"/>
        <v>-3.92</v>
      </c>
    </row>
    <row r="201" spans="1:15" x14ac:dyDescent="0.35">
      <c r="A201" s="23">
        <v>199</v>
      </c>
      <c r="B201" s="30">
        <f>IF(A201&lt;=Calculator!$B$9,B200+Calculator!$B$6*'Growth rate'!G201,0)</f>
        <v>0</v>
      </c>
      <c r="C201" s="23">
        <f t="shared" si="30"/>
        <v>1.99</v>
      </c>
      <c r="D201" s="23">
        <f t="shared" si="38"/>
        <v>100</v>
      </c>
      <c r="E201" s="23">
        <f t="shared" si="31"/>
        <v>4.96</v>
      </c>
      <c r="F201" s="23">
        <f t="shared" si="32"/>
        <v>4.96</v>
      </c>
      <c r="G201" s="23">
        <f t="shared" si="36"/>
        <v>-3.96</v>
      </c>
      <c r="I201" s="23">
        <v>199</v>
      </c>
      <c r="J201" s="30">
        <f>IF(I201&lt;=Calculator!$F$9,J200+Calculator!$F$6*'Growth rate'!O201,0)</f>
        <v>0</v>
      </c>
      <c r="K201" s="23">
        <f t="shared" si="33"/>
        <v>1.99</v>
      </c>
      <c r="L201" s="23">
        <f t="shared" si="39"/>
        <v>100</v>
      </c>
      <c r="M201" s="23">
        <f t="shared" si="34"/>
        <v>4.96</v>
      </c>
      <c r="N201" s="23">
        <f t="shared" si="35"/>
        <v>4.96</v>
      </c>
      <c r="O201" s="23">
        <f t="shared" si="37"/>
        <v>-3.96</v>
      </c>
    </row>
    <row r="202" spans="1:15" x14ac:dyDescent="0.35">
      <c r="A202" s="23">
        <v>200</v>
      </c>
      <c r="B202" s="30">
        <f>IF(A202&lt;=Calculator!$B$9,B201+Calculator!$B$6*'Growth rate'!G202,0)</f>
        <v>0</v>
      </c>
      <c r="C202" s="23">
        <f t="shared" si="30"/>
        <v>2</v>
      </c>
      <c r="D202" s="23">
        <f t="shared" si="38"/>
        <v>100</v>
      </c>
      <c r="E202" s="23">
        <f t="shared" si="31"/>
        <v>5</v>
      </c>
      <c r="F202" s="23">
        <f t="shared" si="32"/>
        <v>5</v>
      </c>
      <c r="G202" s="23">
        <f t="shared" si="36"/>
        <v>-4</v>
      </c>
      <c r="I202" s="23">
        <v>200</v>
      </c>
      <c r="J202" s="30">
        <f>IF(I202&lt;=Calculator!$F$9,J201+Calculator!$F$6*'Growth rate'!O202,0)</f>
        <v>0</v>
      </c>
      <c r="K202" s="23">
        <f t="shared" si="33"/>
        <v>2</v>
      </c>
      <c r="L202" s="23">
        <f t="shared" si="39"/>
        <v>100</v>
      </c>
      <c r="M202" s="23">
        <f t="shared" si="34"/>
        <v>5</v>
      </c>
      <c r="N202" s="23">
        <f t="shared" si="35"/>
        <v>5</v>
      </c>
      <c r="O202" s="23">
        <f t="shared" si="37"/>
        <v>-4</v>
      </c>
    </row>
    <row r="203" spans="1:15" x14ac:dyDescent="0.35">
      <c r="A203" s="23">
        <v>201</v>
      </c>
      <c r="B203" s="30">
        <f>IF(A203&lt;=Calculator!$B$9,B202+Calculator!$B$6*'Growth rate'!G203,0)</f>
        <v>0</v>
      </c>
      <c r="C203" s="23">
        <f t="shared" si="30"/>
        <v>2.0099999999999998</v>
      </c>
      <c r="D203" s="23">
        <f t="shared" si="38"/>
        <v>100</v>
      </c>
      <c r="E203" s="23">
        <f t="shared" si="31"/>
        <v>5.0399999999999991</v>
      </c>
      <c r="F203" s="23">
        <f t="shared" si="32"/>
        <v>5.0399999999999991</v>
      </c>
      <c r="G203" s="23">
        <f t="shared" si="36"/>
        <v>-4.0399999999999991</v>
      </c>
      <c r="I203" s="23">
        <v>201</v>
      </c>
      <c r="J203" s="30">
        <f>IF(I203&lt;=Calculator!$F$9,J202+Calculator!$F$6*'Growth rate'!O203,0)</f>
        <v>0</v>
      </c>
      <c r="K203" s="23">
        <f t="shared" si="33"/>
        <v>2.0099999999999998</v>
      </c>
      <c r="L203" s="23">
        <f t="shared" si="39"/>
        <v>100</v>
      </c>
      <c r="M203" s="23">
        <f t="shared" si="34"/>
        <v>5.0399999999999991</v>
      </c>
      <c r="N203" s="23">
        <f t="shared" si="35"/>
        <v>5.0399999999999991</v>
      </c>
      <c r="O203" s="23">
        <f t="shared" si="37"/>
        <v>-4.0399999999999991</v>
      </c>
    </row>
    <row r="204" spans="1:15" x14ac:dyDescent="0.35">
      <c r="A204" s="23">
        <v>202</v>
      </c>
      <c r="B204" s="30">
        <f>IF(A204&lt;=Calculator!$B$9,B203+Calculator!$B$6*'Growth rate'!G204,0)</f>
        <v>0</v>
      </c>
      <c r="C204" s="23">
        <f t="shared" si="30"/>
        <v>2.02</v>
      </c>
      <c r="D204" s="23">
        <f t="shared" si="38"/>
        <v>100</v>
      </c>
      <c r="E204" s="23">
        <f t="shared" si="31"/>
        <v>5.08</v>
      </c>
      <c r="F204" s="23">
        <f t="shared" si="32"/>
        <v>5.08</v>
      </c>
      <c r="G204" s="23">
        <f t="shared" si="36"/>
        <v>-4.08</v>
      </c>
      <c r="I204" s="23">
        <v>202</v>
      </c>
      <c r="J204" s="30">
        <f>IF(I204&lt;=Calculator!$F$9,J203+Calculator!$F$6*'Growth rate'!O204,0)</f>
        <v>0</v>
      </c>
      <c r="K204" s="23">
        <f t="shared" si="33"/>
        <v>2.02</v>
      </c>
      <c r="L204" s="23">
        <f t="shared" si="39"/>
        <v>100</v>
      </c>
      <c r="M204" s="23">
        <f t="shared" si="34"/>
        <v>5.08</v>
      </c>
      <c r="N204" s="23">
        <f t="shared" si="35"/>
        <v>5.08</v>
      </c>
      <c r="O204" s="23">
        <f t="shared" si="37"/>
        <v>-4.08</v>
      </c>
    </row>
    <row r="205" spans="1:15" x14ac:dyDescent="0.35">
      <c r="A205" s="23">
        <v>203</v>
      </c>
      <c r="B205" s="30">
        <f>IF(A205&lt;=Calculator!$B$9,B204+Calculator!$B$6*'Growth rate'!G205,0)</f>
        <v>0</v>
      </c>
      <c r="C205" s="23">
        <f t="shared" si="30"/>
        <v>2.0299999999999998</v>
      </c>
      <c r="D205" s="23">
        <f t="shared" si="38"/>
        <v>100</v>
      </c>
      <c r="E205" s="23">
        <f t="shared" si="31"/>
        <v>5.1199999999999992</v>
      </c>
      <c r="F205" s="23">
        <f t="shared" si="32"/>
        <v>5.1199999999999992</v>
      </c>
      <c r="G205" s="23">
        <f t="shared" si="36"/>
        <v>-4.1199999999999992</v>
      </c>
      <c r="I205" s="23">
        <v>203</v>
      </c>
      <c r="J205" s="30">
        <f>IF(I205&lt;=Calculator!$F$9,J204+Calculator!$F$6*'Growth rate'!O205,0)</f>
        <v>0</v>
      </c>
      <c r="K205" s="23">
        <f t="shared" si="33"/>
        <v>2.0299999999999998</v>
      </c>
      <c r="L205" s="23">
        <f t="shared" si="39"/>
        <v>100</v>
      </c>
      <c r="M205" s="23">
        <f t="shared" si="34"/>
        <v>5.1199999999999992</v>
      </c>
      <c r="N205" s="23">
        <f t="shared" si="35"/>
        <v>5.1199999999999992</v>
      </c>
      <c r="O205" s="23">
        <f t="shared" si="37"/>
        <v>-4.1199999999999992</v>
      </c>
    </row>
    <row r="206" spans="1:15" x14ac:dyDescent="0.35">
      <c r="A206" s="23">
        <v>204</v>
      </c>
      <c r="B206" s="30">
        <f>IF(A206&lt;=Calculator!$B$9,B205+Calculator!$B$6*'Growth rate'!G206,0)</f>
        <v>0</v>
      </c>
      <c r="C206" s="23">
        <f t="shared" si="30"/>
        <v>2.04</v>
      </c>
      <c r="D206" s="23">
        <f t="shared" si="38"/>
        <v>100</v>
      </c>
      <c r="E206" s="23">
        <f t="shared" si="31"/>
        <v>5.16</v>
      </c>
      <c r="F206" s="23">
        <f t="shared" si="32"/>
        <v>5.16</v>
      </c>
      <c r="G206" s="23">
        <f t="shared" si="36"/>
        <v>-4.16</v>
      </c>
      <c r="I206" s="23">
        <v>204</v>
      </c>
      <c r="J206" s="30">
        <f>IF(I206&lt;=Calculator!$F$9,J205+Calculator!$F$6*'Growth rate'!O206,0)</f>
        <v>0</v>
      </c>
      <c r="K206" s="23">
        <f t="shared" si="33"/>
        <v>2.04</v>
      </c>
      <c r="L206" s="23">
        <f t="shared" si="39"/>
        <v>100</v>
      </c>
      <c r="M206" s="23">
        <f t="shared" si="34"/>
        <v>5.16</v>
      </c>
      <c r="N206" s="23">
        <f t="shared" si="35"/>
        <v>5.16</v>
      </c>
      <c r="O206" s="23">
        <f t="shared" si="37"/>
        <v>-4.16</v>
      </c>
    </row>
    <row r="207" spans="1:15" x14ac:dyDescent="0.35">
      <c r="A207" s="23">
        <v>205</v>
      </c>
      <c r="B207" s="30">
        <f>IF(A207&lt;=Calculator!$B$9,B206+Calculator!$B$6*'Growth rate'!G207,0)</f>
        <v>0</v>
      </c>
      <c r="C207" s="23">
        <f t="shared" si="30"/>
        <v>2.0499999999999998</v>
      </c>
      <c r="D207" s="23">
        <f t="shared" si="38"/>
        <v>100</v>
      </c>
      <c r="E207" s="23">
        <f t="shared" si="31"/>
        <v>5.1999999999999993</v>
      </c>
      <c r="F207" s="23">
        <f t="shared" si="32"/>
        <v>5.1999999999999993</v>
      </c>
      <c r="G207" s="23">
        <f t="shared" si="36"/>
        <v>-4.1999999999999993</v>
      </c>
      <c r="I207" s="23">
        <v>205</v>
      </c>
      <c r="J207" s="30">
        <f>IF(I207&lt;=Calculator!$F$9,J206+Calculator!$F$6*'Growth rate'!O207,0)</f>
        <v>0</v>
      </c>
      <c r="K207" s="23">
        <f t="shared" si="33"/>
        <v>2.0499999999999998</v>
      </c>
      <c r="L207" s="23">
        <f t="shared" si="39"/>
        <v>100</v>
      </c>
      <c r="M207" s="23">
        <f t="shared" si="34"/>
        <v>5.1999999999999993</v>
      </c>
      <c r="N207" s="23">
        <f t="shared" si="35"/>
        <v>5.1999999999999993</v>
      </c>
      <c r="O207" s="23">
        <f t="shared" si="37"/>
        <v>-4.1999999999999993</v>
      </c>
    </row>
    <row r="208" spans="1:15" x14ac:dyDescent="0.35">
      <c r="A208" s="23">
        <v>206</v>
      </c>
      <c r="B208" s="30">
        <f>IF(A208&lt;=Calculator!$B$9,B207+Calculator!$B$6*'Growth rate'!G208,0)</f>
        <v>0</v>
      </c>
      <c r="C208" s="23">
        <f t="shared" si="30"/>
        <v>2.06</v>
      </c>
      <c r="D208" s="23">
        <f t="shared" si="38"/>
        <v>100</v>
      </c>
      <c r="E208" s="23">
        <f t="shared" si="31"/>
        <v>5.24</v>
      </c>
      <c r="F208" s="23">
        <f t="shared" si="32"/>
        <v>5.24</v>
      </c>
      <c r="G208" s="23">
        <f t="shared" si="36"/>
        <v>-4.24</v>
      </c>
      <c r="I208" s="23">
        <v>206</v>
      </c>
      <c r="J208" s="30">
        <f>IF(I208&lt;=Calculator!$F$9,J207+Calculator!$F$6*'Growth rate'!O208,0)</f>
        <v>0</v>
      </c>
      <c r="K208" s="23">
        <f t="shared" si="33"/>
        <v>2.06</v>
      </c>
      <c r="L208" s="23">
        <f t="shared" si="39"/>
        <v>100</v>
      </c>
      <c r="M208" s="23">
        <f t="shared" si="34"/>
        <v>5.24</v>
      </c>
      <c r="N208" s="23">
        <f t="shared" si="35"/>
        <v>5.24</v>
      </c>
      <c r="O208" s="23">
        <f t="shared" si="37"/>
        <v>-4.24</v>
      </c>
    </row>
    <row r="209" spans="1:15" x14ac:dyDescent="0.35">
      <c r="A209" s="23">
        <v>207</v>
      </c>
      <c r="B209" s="30">
        <f>IF(A209&lt;=Calculator!$B$9,B208+Calculator!$B$6*'Growth rate'!G209,0)</f>
        <v>0</v>
      </c>
      <c r="C209" s="23">
        <f t="shared" si="30"/>
        <v>2.0699999999999998</v>
      </c>
      <c r="D209" s="23">
        <f t="shared" si="38"/>
        <v>100</v>
      </c>
      <c r="E209" s="23">
        <f t="shared" si="31"/>
        <v>5.2799999999999994</v>
      </c>
      <c r="F209" s="23">
        <f t="shared" si="32"/>
        <v>5.2799999999999994</v>
      </c>
      <c r="G209" s="23">
        <f t="shared" si="36"/>
        <v>-4.2799999999999994</v>
      </c>
      <c r="I209" s="23">
        <v>207</v>
      </c>
      <c r="J209" s="30">
        <f>IF(I209&lt;=Calculator!$F$9,J208+Calculator!$F$6*'Growth rate'!O209,0)</f>
        <v>0</v>
      </c>
      <c r="K209" s="23">
        <f t="shared" si="33"/>
        <v>2.0699999999999998</v>
      </c>
      <c r="L209" s="23">
        <f t="shared" si="39"/>
        <v>100</v>
      </c>
      <c r="M209" s="23">
        <f t="shared" si="34"/>
        <v>5.2799999999999994</v>
      </c>
      <c r="N209" s="23">
        <f t="shared" si="35"/>
        <v>5.2799999999999994</v>
      </c>
      <c r="O209" s="23">
        <f t="shared" si="37"/>
        <v>-4.2799999999999994</v>
      </c>
    </row>
    <row r="210" spans="1:15" x14ac:dyDescent="0.35">
      <c r="A210" s="23">
        <v>208</v>
      </c>
      <c r="B210" s="30">
        <f>IF(A210&lt;=Calculator!$B$9,B209+Calculator!$B$6*'Growth rate'!G210,0)</f>
        <v>0</v>
      </c>
      <c r="C210" s="23">
        <f t="shared" si="30"/>
        <v>2.08</v>
      </c>
      <c r="D210" s="23">
        <f t="shared" si="38"/>
        <v>100</v>
      </c>
      <c r="E210" s="23">
        <f t="shared" si="31"/>
        <v>5.32</v>
      </c>
      <c r="F210" s="23">
        <f t="shared" si="32"/>
        <v>5.32</v>
      </c>
      <c r="G210" s="23">
        <f t="shared" si="36"/>
        <v>-4.32</v>
      </c>
      <c r="I210" s="23">
        <v>208</v>
      </c>
      <c r="J210" s="30">
        <f>IF(I210&lt;=Calculator!$F$9,J209+Calculator!$F$6*'Growth rate'!O210,0)</f>
        <v>0</v>
      </c>
      <c r="K210" s="23">
        <f t="shared" si="33"/>
        <v>2.08</v>
      </c>
      <c r="L210" s="23">
        <f t="shared" si="39"/>
        <v>100</v>
      </c>
      <c r="M210" s="23">
        <f t="shared" si="34"/>
        <v>5.32</v>
      </c>
      <c r="N210" s="23">
        <f t="shared" si="35"/>
        <v>5.32</v>
      </c>
      <c r="O210" s="23">
        <f t="shared" si="37"/>
        <v>-4.32</v>
      </c>
    </row>
    <row r="211" spans="1:15" x14ac:dyDescent="0.35">
      <c r="A211" s="23">
        <v>209</v>
      </c>
      <c r="B211" s="30">
        <f>IF(A211&lt;=Calculator!$B$9,B210+Calculator!$B$6*'Growth rate'!G211,0)</f>
        <v>0</v>
      </c>
      <c r="C211" s="23">
        <f t="shared" si="30"/>
        <v>2.09</v>
      </c>
      <c r="D211" s="23">
        <f t="shared" si="38"/>
        <v>100</v>
      </c>
      <c r="E211" s="23">
        <f t="shared" si="31"/>
        <v>5.3599999999999994</v>
      </c>
      <c r="F211" s="23">
        <f t="shared" si="32"/>
        <v>5.3599999999999994</v>
      </c>
      <c r="G211" s="23">
        <f t="shared" si="36"/>
        <v>-4.3599999999999994</v>
      </c>
      <c r="I211" s="23">
        <v>209</v>
      </c>
      <c r="J211" s="30">
        <f>IF(I211&lt;=Calculator!$F$9,J210+Calculator!$F$6*'Growth rate'!O211,0)</f>
        <v>0</v>
      </c>
      <c r="K211" s="23">
        <f t="shared" si="33"/>
        <v>2.09</v>
      </c>
      <c r="L211" s="23">
        <f t="shared" si="39"/>
        <v>100</v>
      </c>
      <c r="M211" s="23">
        <f t="shared" si="34"/>
        <v>5.3599999999999994</v>
      </c>
      <c r="N211" s="23">
        <f t="shared" si="35"/>
        <v>5.3599999999999994</v>
      </c>
      <c r="O211" s="23">
        <f t="shared" si="37"/>
        <v>-4.3599999999999994</v>
      </c>
    </row>
    <row r="212" spans="1:15" x14ac:dyDescent="0.35">
      <c r="A212" s="23">
        <v>210</v>
      </c>
      <c r="B212" s="30">
        <f>IF(A212&lt;=Calculator!$B$9,B211+Calculator!$B$6*'Growth rate'!G212,0)</f>
        <v>0</v>
      </c>
      <c r="C212" s="23">
        <f t="shared" si="30"/>
        <v>2.1</v>
      </c>
      <c r="D212" s="23">
        <f t="shared" si="38"/>
        <v>100</v>
      </c>
      <c r="E212" s="23">
        <f t="shared" si="31"/>
        <v>5.4</v>
      </c>
      <c r="F212" s="23">
        <f t="shared" si="32"/>
        <v>5.4</v>
      </c>
      <c r="G212" s="23">
        <f t="shared" si="36"/>
        <v>-4.4000000000000004</v>
      </c>
      <c r="I212" s="23">
        <v>210</v>
      </c>
      <c r="J212" s="30">
        <f>IF(I212&lt;=Calculator!$F$9,J211+Calculator!$F$6*'Growth rate'!O212,0)</f>
        <v>0</v>
      </c>
      <c r="K212" s="23">
        <f t="shared" si="33"/>
        <v>2.1</v>
      </c>
      <c r="L212" s="23">
        <f t="shared" si="39"/>
        <v>100</v>
      </c>
      <c r="M212" s="23">
        <f t="shared" si="34"/>
        <v>5.4</v>
      </c>
      <c r="N212" s="23">
        <f t="shared" si="35"/>
        <v>5.4</v>
      </c>
      <c r="O212" s="23">
        <f t="shared" si="37"/>
        <v>-4.4000000000000004</v>
      </c>
    </row>
    <row r="213" spans="1:15" x14ac:dyDescent="0.35">
      <c r="A213" s="23">
        <v>211</v>
      </c>
      <c r="B213" s="30">
        <f>IF(A213&lt;=Calculator!$B$9,B212+Calculator!$B$6*'Growth rate'!G213,0)</f>
        <v>0</v>
      </c>
      <c r="C213" s="23">
        <f t="shared" si="30"/>
        <v>2.11</v>
      </c>
      <c r="D213" s="23">
        <f t="shared" si="38"/>
        <v>100</v>
      </c>
      <c r="E213" s="23">
        <f t="shared" si="31"/>
        <v>5.4399999999999995</v>
      </c>
      <c r="F213" s="23">
        <f t="shared" si="32"/>
        <v>5.4399999999999995</v>
      </c>
      <c r="G213" s="23">
        <f t="shared" si="36"/>
        <v>-4.4399999999999995</v>
      </c>
      <c r="I213" s="23">
        <v>211</v>
      </c>
      <c r="J213" s="30">
        <f>IF(I213&lt;=Calculator!$F$9,J212+Calculator!$F$6*'Growth rate'!O213,0)</f>
        <v>0</v>
      </c>
      <c r="K213" s="23">
        <f t="shared" si="33"/>
        <v>2.11</v>
      </c>
      <c r="L213" s="23">
        <f t="shared" si="39"/>
        <v>100</v>
      </c>
      <c r="M213" s="23">
        <f t="shared" si="34"/>
        <v>5.4399999999999995</v>
      </c>
      <c r="N213" s="23">
        <f t="shared" si="35"/>
        <v>5.4399999999999995</v>
      </c>
      <c r="O213" s="23">
        <f t="shared" si="37"/>
        <v>-4.4399999999999995</v>
      </c>
    </row>
    <row r="214" spans="1:15" x14ac:dyDescent="0.35">
      <c r="A214" s="23">
        <v>212</v>
      </c>
      <c r="B214" s="30">
        <f>IF(A214&lt;=Calculator!$B$9,B213+Calculator!$B$6*'Growth rate'!G214,0)</f>
        <v>0</v>
      </c>
      <c r="C214" s="23">
        <f t="shared" si="30"/>
        <v>2.12</v>
      </c>
      <c r="D214" s="23">
        <f t="shared" si="38"/>
        <v>100</v>
      </c>
      <c r="E214" s="23">
        <f t="shared" si="31"/>
        <v>5.48</v>
      </c>
      <c r="F214" s="23">
        <f t="shared" si="32"/>
        <v>5.48</v>
      </c>
      <c r="G214" s="23">
        <f t="shared" si="36"/>
        <v>-4.4800000000000004</v>
      </c>
      <c r="I214" s="23">
        <v>212</v>
      </c>
      <c r="J214" s="30">
        <f>IF(I214&lt;=Calculator!$F$9,J213+Calculator!$F$6*'Growth rate'!O214,0)</f>
        <v>0</v>
      </c>
      <c r="K214" s="23">
        <f t="shared" si="33"/>
        <v>2.12</v>
      </c>
      <c r="L214" s="23">
        <f t="shared" si="39"/>
        <v>100</v>
      </c>
      <c r="M214" s="23">
        <f t="shared" si="34"/>
        <v>5.48</v>
      </c>
      <c r="N214" s="23">
        <f t="shared" si="35"/>
        <v>5.48</v>
      </c>
      <c r="O214" s="23">
        <f t="shared" si="37"/>
        <v>-4.4800000000000004</v>
      </c>
    </row>
    <row r="215" spans="1:15" x14ac:dyDescent="0.35">
      <c r="A215" s="23">
        <v>213</v>
      </c>
      <c r="B215" s="30">
        <f>IF(A215&lt;=Calculator!$B$9,B214+Calculator!$B$6*'Growth rate'!G215,0)</f>
        <v>0</v>
      </c>
      <c r="C215" s="23">
        <f t="shared" si="30"/>
        <v>2.13</v>
      </c>
      <c r="D215" s="23">
        <f t="shared" si="38"/>
        <v>100</v>
      </c>
      <c r="E215" s="23">
        <f t="shared" si="31"/>
        <v>5.52</v>
      </c>
      <c r="F215" s="23">
        <f t="shared" si="32"/>
        <v>5.52</v>
      </c>
      <c r="G215" s="23">
        <f t="shared" si="36"/>
        <v>-4.5199999999999996</v>
      </c>
      <c r="I215" s="23">
        <v>213</v>
      </c>
      <c r="J215" s="30">
        <f>IF(I215&lt;=Calculator!$F$9,J214+Calculator!$F$6*'Growth rate'!O215,0)</f>
        <v>0</v>
      </c>
      <c r="K215" s="23">
        <f t="shared" si="33"/>
        <v>2.13</v>
      </c>
      <c r="L215" s="23">
        <f t="shared" si="39"/>
        <v>100</v>
      </c>
      <c r="M215" s="23">
        <f t="shared" si="34"/>
        <v>5.52</v>
      </c>
      <c r="N215" s="23">
        <f t="shared" si="35"/>
        <v>5.52</v>
      </c>
      <c r="O215" s="23">
        <f t="shared" si="37"/>
        <v>-4.5199999999999996</v>
      </c>
    </row>
    <row r="216" spans="1:15" x14ac:dyDescent="0.35">
      <c r="A216" s="23">
        <v>214</v>
      </c>
      <c r="B216" s="30">
        <f>IF(A216&lt;=Calculator!$B$9,B215+Calculator!$B$6*'Growth rate'!G216,0)</f>
        <v>0</v>
      </c>
      <c r="C216" s="23">
        <f t="shared" si="30"/>
        <v>2.14</v>
      </c>
      <c r="D216" s="23">
        <f t="shared" si="38"/>
        <v>100</v>
      </c>
      <c r="E216" s="23">
        <f t="shared" si="31"/>
        <v>5.5600000000000005</v>
      </c>
      <c r="F216" s="23">
        <f t="shared" si="32"/>
        <v>5.5600000000000005</v>
      </c>
      <c r="G216" s="23">
        <f t="shared" si="36"/>
        <v>-4.5600000000000005</v>
      </c>
      <c r="I216" s="23">
        <v>214</v>
      </c>
      <c r="J216" s="30">
        <f>IF(I216&lt;=Calculator!$F$9,J215+Calculator!$F$6*'Growth rate'!O216,0)</f>
        <v>0</v>
      </c>
      <c r="K216" s="23">
        <f t="shared" si="33"/>
        <v>2.14</v>
      </c>
      <c r="L216" s="23">
        <f t="shared" si="39"/>
        <v>100</v>
      </c>
      <c r="M216" s="23">
        <f t="shared" si="34"/>
        <v>5.5600000000000005</v>
      </c>
      <c r="N216" s="23">
        <f t="shared" si="35"/>
        <v>5.5600000000000005</v>
      </c>
      <c r="O216" s="23">
        <f t="shared" si="37"/>
        <v>-4.5600000000000005</v>
      </c>
    </row>
    <row r="217" spans="1:15" x14ac:dyDescent="0.35">
      <c r="A217" s="23">
        <v>215</v>
      </c>
      <c r="B217" s="30">
        <f>IF(A217&lt;=Calculator!$B$9,B216+Calculator!$B$6*'Growth rate'!G217,0)</f>
        <v>0</v>
      </c>
      <c r="C217" s="23">
        <f t="shared" si="30"/>
        <v>2.15</v>
      </c>
      <c r="D217" s="23">
        <f t="shared" si="38"/>
        <v>100</v>
      </c>
      <c r="E217" s="23">
        <f t="shared" si="31"/>
        <v>5.6</v>
      </c>
      <c r="F217" s="23">
        <f t="shared" si="32"/>
        <v>5.6</v>
      </c>
      <c r="G217" s="23">
        <f t="shared" si="36"/>
        <v>-4.5999999999999996</v>
      </c>
      <c r="I217" s="23">
        <v>215</v>
      </c>
      <c r="J217" s="30">
        <f>IF(I217&lt;=Calculator!$F$9,J216+Calculator!$F$6*'Growth rate'!O217,0)</f>
        <v>0</v>
      </c>
      <c r="K217" s="23">
        <f t="shared" si="33"/>
        <v>2.15</v>
      </c>
      <c r="L217" s="23">
        <f t="shared" si="39"/>
        <v>100</v>
      </c>
      <c r="M217" s="23">
        <f t="shared" si="34"/>
        <v>5.6</v>
      </c>
      <c r="N217" s="23">
        <f t="shared" si="35"/>
        <v>5.6</v>
      </c>
      <c r="O217" s="23">
        <f t="shared" si="37"/>
        <v>-4.5999999999999996</v>
      </c>
    </row>
    <row r="218" spans="1:15" x14ac:dyDescent="0.35">
      <c r="A218" s="23">
        <v>216</v>
      </c>
      <c r="B218" s="30">
        <f>IF(A218&lt;=Calculator!$B$9,B217+Calculator!$B$6*'Growth rate'!G218,0)</f>
        <v>0</v>
      </c>
      <c r="C218" s="23">
        <f t="shared" si="30"/>
        <v>2.16</v>
      </c>
      <c r="D218" s="23">
        <f t="shared" si="38"/>
        <v>100</v>
      </c>
      <c r="E218" s="23">
        <f t="shared" si="31"/>
        <v>5.6400000000000006</v>
      </c>
      <c r="F218" s="23">
        <f t="shared" si="32"/>
        <v>5.6400000000000006</v>
      </c>
      <c r="G218" s="23">
        <f t="shared" si="36"/>
        <v>-4.6400000000000006</v>
      </c>
      <c r="I218" s="23">
        <v>216</v>
      </c>
      <c r="J218" s="30">
        <f>IF(I218&lt;=Calculator!$F$9,J217+Calculator!$F$6*'Growth rate'!O218,0)</f>
        <v>0</v>
      </c>
      <c r="K218" s="23">
        <f t="shared" si="33"/>
        <v>2.16</v>
      </c>
      <c r="L218" s="23">
        <f t="shared" si="39"/>
        <v>100</v>
      </c>
      <c r="M218" s="23">
        <f t="shared" si="34"/>
        <v>5.6400000000000006</v>
      </c>
      <c r="N218" s="23">
        <f t="shared" si="35"/>
        <v>5.6400000000000006</v>
      </c>
      <c r="O218" s="23">
        <f t="shared" si="37"/>
        <v>-4.6400000000000006</v>
      </c>
    </row>
    <row r="219" spans="1:15" x14ac:dyDescent="0.35">
      <c r="A219" s="23">
        <v>217</v>
      </c>
      <c r="B219" s="30">
        <f>IF(A219&lt;=Calculator!$B$9,B218+Calculator!$B$6*'Growth rate'!G219,0)</f>
        <v>0</v>
      </c>
      <c r="C219" s="23">
        <f t="shared" si="30"/>
        <v>2.17</v>
      </c>
      <c r="D219" s="23">
        <f t="shared" si="38"/>
        <v>100</v>
      </c>
      <c r="E219" s="23">
        <f t="shared" si="31"/>
        <v>5.68</v>
      </c>
      <c r="F219" s="23">
        <f t="shared" si="32"/>
        <v>5.68</v>
      </c>
      <c r="G219" s="23">
        <f t="shared" si="36"/>
        <v>-4.68</v>
      </c>
      <c r="I219" s="23">
        <v>217</v>
      </c>
      <c r="J219" s="30">
        <f>IF(I219&lt;=Calculator!$F$9,J218+Calculator!$F$6*'Growth rate'!O219,0)</f>
        <v>0</v>
      </c>
      <c r="K219" s="23">
        <f t="shared" si="33"/>
        <v>2.17</v>
      </c>
      <c r="L219" s="23">
        <f t="shared" si="39"/>
        <v>100</v>
      </c>
      <c r="M219" s="23">
        <f t="shared" si="34"/>
        <v>5.68</v>
      </c>
      <c r="N219" s="23">
        <f t="shared" si="35"/>
        <v>5.68</v>
      </c>
      <c r="O219" s="23">
        <f t="shared" si="37"/>
        <v>-4.68</v>
      </c>
    </row>
    <row r="220" spans="1:15" x14ac:dyDescent="0.35">
      <c r="A220" s="23">
        <v>218</v>
      </c>
      <c r="B220" s="30">
        <f>IF(A220&lt;=Calculator!$B$9,B219+Calculator!$B$6*'Growth rate'!G220,0)</f>
        <v>0</v>
      </c>
      <c r="C220" s="23">
        <f t="shared" si="30"/>
        <v>2.1800000000000002</v>
      </c>
      <c r="D220" s="23">
        <f t="shared" si="38"/>
        <v>100</v>
      </c>
      <c r="E220" s="23">
        <f t="shared" si="31"/>
        <v>5.7200000000000006</v>
      </c>
      <c r="F220" s="23">
        <f t="shared" si="32"/>
        <v>5.7200000000000006</v>
      </c>
      <c r="G220" s="23">
        <f t="shared" si="36"/>
        <v>-4.7200000000000006</v>
      </c>
      <c r="I220" s="23">
        <v>218</v>
      </c>
      <c r="J220" s="30">
        <f>IF(I220&lt;=Calculator!$F$9,J219+Calculator!$F$6*'Growth rate'!O220,0)</f>
        <v>0</v>
      </c>
      <c r="K220" s="23">
        <f t="shared" si="33"/>
        <v>2.1800000000000002</v>
      </c>
      <c r="L220" s="23">
        <f t="shared" si="39"/>
        <v>100</v>
      </c>
      <c r="M220" s="23">
        <f t="shared" si="34"/>
        <v>5.7200000000000006</v>
      </c>
      <c r="N220" s="23">
        <f t="shared" si="35"/>
        <v>5.7200000000000006</v>
      </c>
      <c r="O220" s="23">
        <f t="shared" si="37"/>
        <v>-4.7200000000000006</v>
      </c>
    </row>
    <row r="221" spans="1:15" x14ac:dyDescent="0.35">
      <c r="A221" s="23">
        <v>219</v>
      </c>
      <c r="B221" s="30">
        <f>IF(A221&lt;=Calculator!$B$9,B220+Calculator!$B$6*'Growth rate'!G221,0)</f>
        <v>0</v>
      </c>
      <c r="C221" s="23">
        <f t="shared" si="30"/>
        <v>2.19</v>
      </c>
      <c r="D221" s="23">
        <f t="shared" si="38"/>
        <v>100</v>
      </c>
      <c r="E221" s="23">
        <f t="shared" si="31"/>
        <v>5.76</v>
      </c>
      <c r="F221" s="23">
        <f t="shared" si="32"/>
        <v>5.76</v>
      </c>
      <c r="G221" s="23">
        <f t="shared" si="36"/>
        <v>-4.76</v>
      </c>
      <c r="I221" s="23">
        <v>219</v>
      </c>
      <c r="J221" s="30">
        <f>IF(I221&lt;=Calculator!$F$9,J220+Calculator!$F$6*'Growth rate'!O221,0)</f>
        <v>0</v>
      </c>
      <c r="K221" s="23">
        <f t="shared" si="33"/>
        <v>2.19</v>
      </c>
      <c r="L221" s="23">
        <f t="shared" si="39"/>
        <v>100</v>
      </c>
      <c r="M221" s="23">
        <f t="shared" si="34"/>
        <v>5.76</v>
      </c>
      <c r="N221" s="23">
        <f t="shared" si="35"/>
        <v>5.76</v>
      </c>
      <c r="O221" s="23">
        <f t="shared" si="37"/>
        <v>-4.76</v>
      </c>
    </row>
    <row r="222" spans="1:15" x14ac:dyDescent="0.35">
      <c r="A222" s="23">
        <v>220</v>
      </c>
      <c r="B222" s="30">
        <f>IF(A222&lt;=Calculator!$B$9,B221+Calculator!$B$6*'Growth rate'!G222,0)</f>
        <v>0</v>
      </c>
      <c r="C222" s="23">
        <f t="shared" si="30"/>
        <v>2.2000000000000002</v>
      </c>
      <c r="D222" s="23">
        <f t="shared" si="38"/>
        <v>100</v>
      </c>
      <c r="E222" s="23">
        <f t="shared" si="31"/>
        <v>5.8000000000000007</v>
      </c>
      <c r="F222" s="23">
        <f t="shared" si="32"/>
        <v>5.8000000000000007</v>
      </c>
      <c r="G222" s="23">
        <f t="shared" si="36"/>
        <v>-4.8000000000000007</v>
      </c>
      <c r="I222" s="23">
        <v>220</v>
      </c>
      <c r="J222" s="30">
        <f>IF(I222&lt;=Calculator!$F$9,J221+Calculator!$F$6*'Growth rate'!O222,0)</f>
        <v>0</v>
      </c>
      <c r="K222" s="23">
        <f t="shared" si="33"/>
        <v>2.2000000000000002</v>
      </c>
      <c r="L222" s="23">
        <f t="shared" si="39"/>
        <v>100</v>
      </c>
      <c r="M222" s="23">
        <f t="shared" si="34"/>
        <v>5.8000000000000007</v>
      </c>
      <c r="N222" s="23">
        <f t="shared" si="35"/>
        <v>5.8000000000000007</v>
      </c>
      <c r="O222" s="23">
        <f t="shared" si="37"/>
        <v>-4.8000000000000007</v>
      </c>
    </row>
    <row r="223" spans="1:15" x14ac:dyDescent="0.35">
      <c r="A223" s="23">
        <v>221</v>
      </c>
      <c r="B223" s="30">
        <f>IF(A223&lt;=Calculator!$B$9,B222+Calculator!$B$6*'Growth rate'!G223,0)</f>
        <v>0</v>
      </c>
      <c r="C223" s="23">
        <f t="shared" si="30"/>
        <v>2.21</v>
      </c>
      <c r="D223" s="23">
        <f t="shared" si="38"/>
        <v>100</v>
      </c>
      <c r="E223" s="23">
        <f t="shared" si="31"/>
        <v>5.84</v>
      </c>
      <c r="F223" s="23">
        <f t="shared" si="32"/>
        <v>5.84</v>
      </c>
      <c r="G223" s="23">
        <f t="shared" si="36"/>
        <v>-4.84</v>
      </c>
      <c r="I223" s="23">
        <v>221</v>
      </c>
      <c r="J223" s="30">
        <f>IF(I223&lt;=Calculator!$F$9,J222+Calculator!$F$6*'Growth rate'!O223,0)</f>
        <v>0</v>
      </c>
      <c r="K223" s="23">
        <f t="shared" si="33"/>
        <v>2.21</v>
      </c>
      <c r="L223" s="23">
        <f t="shared" si="39"/>
        <v>100</v>
      </c>
      <c r="M223" s="23">
        <f t="shared" si="34"/>
        <v>5.84</v>
      </c>
      <c r="N223" s="23">
        <f t="shared" si="35"/>
        <v>5.84</v>
      </c>
      <c r="O223" s="23">
        <f t="shared" si="37"/>
        <v>-4.84</v>
      </c>
    </row>
    <row r="224" spans="1:15" x14ac:dyDescent="0.35">
      <c r="A224" s="23">
        <v>222</v>
      </c>
      <c r="B224" s="30">
        <f>IF(A224&lt;=Calculator!$B$9,B223+Calculator!$B$6*'Growth rate'!G224,0)</f>
        <v>0</v>
      </c>
      <c r="C224" s="23">
        <f t="shared" si="30"/>
        <v>2.2200000000000002</v>
      </c>
      <c r="D224" s="23">
        <f t="shared" si="38"/>
        <v>100</v>
      </c>
      <c r="E224" s="23">
        <f t="shared" si="31"/>
        <v>5.8800000000000008</v>
      </c>
      <c r="F224" s="23">
        <f t="shared" si="32"/>
        <v>5.8800000000000008</v>
      </c>
      <c r="G224" s="23">
        <f t="shared" si="36"/>
        <v>-4.8800000000000008</v>
      </c>
      <c r="I224" s="23">
        <v>222</v>
      </c>
      <c r="J224" s="30">
        <f>IF(I224&lt;=Calculator!$F$9,J223+Calculator!$F$6*'Growth rate'!O224,0)</f>
        <v>0</v>
      </c>
      <c r="K224" s="23">
        <f t="shared" si="33"/>
        <v>2.2200000000000002</v>
      </c>
      <c r="L224" s="23">
        <f t="shared" si="39"/>
        <v>100</v>
      </c>
      <c r="M224" s="23">
        <f t="shared" si="34"/>
        <v>5.8800000000000008</v>
      </c>
      <c r="N224" s="23">
        <f t="shared" si="35"/>
        <v>5.8800000000000008</v>
      </c>
      <c r="O224" s="23">
        <f t="shared" si="37"/>
        <v>-4.8800000000000008</v>
      </c>
    </row>
    <row r="225" spans="1:15" x14ac:dyDescent="0.35">
      <c r="A225" s="23">
        <v>223</v>
      </c>
      <c r="B225" s="30">
        <f>IF(A225&lt;=Calculator!$B$9,B224+Calculator!$B$6*'Growth rate'!G225,0)</f>
        <v>0</v>
      </c>
      <c r="C225" s="23">
        <f t="shared" si="30"/>
        <v>2.23</v>
      </c>
      <c r="D225" s="23">
        <f t="shared" si="38"/>
        <v>100</v>
      </c>
      <c r="E225" s="23">
        <f t="shared" si="31"/>
        <v>5.92</v>
      </c>
      <c r="F225" s="23">
        <f t="shared" si="32"/>
        <v>5.92</v>
      </c>
      <c r="G225" s="23">
        <f t="shared" si="36"/>
        <v>-4.92</v>
      </c>
      <c r="I225" s="23">
        <v>223</v>
      </c>
      <c r="J225" s="30">
        <f>IF(I225&lt;=Calculator!$F$9,J224+Calculator!$F$6*'Growth rate'!O225,0)</f>
        <v>0</v>
      </c>
      <c r="K225" s="23">
        <f t="shared" si="33"/>
        <v>2.23</v>
      </c>
      <c r="L225" s="23">
        <f t="shared" si="39"/>
        <v>100</v>
      </c>
      <c r="M225" s="23">
        <f t="shared" si="34"/>
        <v>5.92</v>
      </c>
      <c r="N225" s="23">
        <f t="shared" si="35"/>
        <v>5.92</v>
      </c>
      <c r="O225" s="23">
        <f t="shared" si="37"/>
        <v>-4.92</v>
      </c>
    </row>
    <row r="226" spans="1:15" x14ac:dyDescent="0.35">
      <c r="A226" s="23">
        <v>224</v>
      </c>
      <c r="B226" s="30">
        <f>IF(A226&lt;=Calculator!$B$9,B225+Calculator!$B$6*'Growth rate'!G226,0)</f>
        <v>0</v>
      </c>
      <c r="C226" s="23">
        <f t="shared" si="30"/>
        <v>2.2400000000000002</v>
      </c>
      <c r="D226" s="23">
        <f t="shared" si="38"/>
        <v>100</v>
      </c>
      <c r="E226" s="23">
        <f t="shared" si="31"/>
        <v>5.9600000000000009</v>
      </c>
      <c r="F226" s="23">
        <f t="shared" si="32"/>
        <v>5.9600000000000009</v>
      </c>
      <c r="G226" s="23">
        <f t="shared" si="36"/>
        <v>-4.9600000000000009</v>
      </c>
      <c r="I226" s="23">
        <v>224</v>
      </c>
      <c r="J226" s="30">
        <f>IF(I226&lt;=Calculator!$F$9,J225+Calculator!$F$6*'Growth rate'!O226,0)</f>
        <v>0</v>
      </c>
      <c r="K226" s="23">
        <f t="shared" si="33"/>
        <v>2.2400000000000002</v>
      </c>
      <c r="L226" s="23">
        <f t="shared" si="39"/>
        <v>100</v>
      </c>
      <c r="M226" s="23">
        <f t="shared" si="34"/>
        <v>5.9600000000000009</v>
      </c>
      <c r="N226" s="23">
        <f t="shared" si="35"/>
        <v>5.9600000000000009</v>
      </c>
      <c r="O226" s="23">
        <f t="shared" si="37"/>
        <v>-4.9600000000000009</v>
      </c>
    </row>
    <row r="227" spans="1:15" x14ac:dyDescent="0.35">
      <c r="A227" s="23">
        <v>225</v>
      </c>
      <c r="B227" s="30">
        <f>IF(A227&lt;=Calculator!$B$9,B226+Calculator!$B$6*'Growth rate'!G227,0)</f>
        <v>0</v>
      </c>
      <c r="C227" s="23">
        <f t="shared" si="30"/>
        <v>2.25</v>
      </c>
      <c r="D227" s="23">
        <f t="shared" si="38"/>
        <v>100</v>
      </c>
      <c r="E227" s="23">
        <f t="shared" si="31"/>
        <v>6</v>
      </c>
      <c r="F227" s="23">
        <f t="shared" si="32"/>
        <v>6</v>
      </c>
      <c r="G227" s="23">
        <f t="shared" si="36"/>
        <v>-5</v>
      </c>
      <c r="I227" s="23">
        <v>225</v>
      </c>
      <c r="J227" s="30">
        <f>IF(I227&lt;=Calculator!$F$9,J226+Calculator!$F$6*'Growth rate'!O227,0)</f>
        <v>0</v>
      </c>
      <c r="K227" s="23">
        <f t="shared" si="33"/>
        <v>2.25</v>
      </c>
      <c r="L227" s="23">
        <f t="shared" si="39"/>
        <v>100</v>
      </c>
      <c r="M227" s="23">
        <f t="shared" si="34"/>
        <v>6</v>
      </c>
      <c r="N227" s="23">
        <f t="shared" si="35"/>
        <v>6</v>
      </c>
      <c r="O227" s="23">
        <f t="shared" si="37"/>
        <v>-5</v>
      </c>
    </row>
    <row r="228" spans="1:15" x14ac:dyDescent="0.35">
      <c r="A228" s="23">
        <v>226</v>
      </c>
      <c r="B228" s="30">
        <f>IF(A228&lt;=Calculator!$B$9,B227+Calculator!$B$6*'Growth rate'!G228,0)</f>
        <v>0</v>
      </c>
      <c r="C228" s="23">
        <f t="shared" si="30"/>
        <v>2.2599999999999998</v>
      </c>
      <c r="D228" s="23">
        <f t="shared" si="38"/>
        <v>100</v>
      </c>
      <c r="E228" s="23">
        <f t="shared" si="31"/>
        <v>6.0399999999999991</v>
      </c>
      <c r="F228" s="23">
        <f t="shared" si="32"/>
        <v>6.0399999999999991</v>
      </c>
      <c r="G228" s="23">
        <f t="shared" si="36"/>
        <v>-5.0399999999999991</v>
      </c>
      <c r="I228" s="23">
        <v>226</v>
      </c>
      <c r="J228" s="30">
        <f>IF(I228&lt;=Calculator!$F$9,J227+Calculator!$F$6*'Growth rate'!O228,0)</f>
        <v>0</v>
      </c>
      <c r="K228" s="23">
        <f t="shared" si="33"/>
        <v>2.2599999999999998</v>
      </c>
      <c r="L228" s="23">
        <f t="shared" si="39"/>
        <v>100</v>
      </c>
      <c r="M228" s="23">
        <f t="shared" si="34"/>
        <v>6.0399999999999991</v>
      </c>
      <c r="N228" s="23">
        <f t="shared" si="35"/>
        <v>6.0399999999999991</v>
      </c>
      <c r="O228" s="23">
        <f t="shared" si="37"/>
        <v>-5.0399999999999991</v>
      </c>
    </row>
    <row r="229" spans="1:15" x14ac:dyDescent="0.35">
      <c r="A229" s="23">
        <v>227</v>
      </c>
      <c r="B229" s="30">
        <f>IF(A229&lt;=Calculator!$B$9,B228+Calculator!$B$6*'Growth rate'!G229,0)</f>
        <v>0</v>
      </c>
      <c r="C229" s="23">
        <f t="shared" si="30"/>
        <v>2.27</v>
      </c>
      <c r="D229" s="23">
        <f t="shared" si="38"/>
        <v>100</v>
      </c>
      <c r="E229" s="23">
        <f t="shared" si="31"/>
        <v>6.08</v>
      </c>
      <c r="F229" s="23">
        <f t="shared" si="32"/>
        <v>6.08</v>
      </c>
      <c r="G229" s="23">
        <f t="shared" si="36"/>
        <v>-5.08</v>
      </c>
      <c r="I229" s="23">
        <v>227</v>
      </c>
      <c r="J229" s="30">
        <f>IF(I229&lt;=Calculator!$F$9,J228+Calculator!$F$6*'Growth rate'!O229,0)</f>
        <v>0</v>
      </c>
      <c r="K229" s="23">
        <f t="shared" si="33"/>
        <v>2.27</v>
      </c>
      <c r="L229" s="23">
        <f t="shared" si="39"/>
        <v>100</v>
      </c>
      <c r="M229" s="23">
        <f t="shared" si="34"/>
        <v>6.08</v>
      </c>
      <c r="N229" s="23">
        <f t="shared" si="35"/>
        <v>6.08</v>
      </c>
      <c r="O229" s="23">
        <f t="shared" si="37"/>
        <v>-5.08</v>
      </c>
    </row>
    <row r="230" spans="1:15" x14ac:dyDescent="0.35">
      <c r="A230" s="23">
        <v>228</v>
      </c>
      <c r="B230" s="30">
        <f>IF(A230&lt;=Calculator!$B$9,B229+Calculator!$B$6*'Growth rate'!G230,0)</f>
        <v>0</v>
      </c>
      <c r="C230" s="23">
        <f t="shared" si="30"/>
        <v>2.2799999999999998</v>
      </c>
      <c r="D230" s="23">
        <f t="shared" si="38"/>
        <v>100</v>
      </c>
      <c r="E230" s="23">
        <f t="shared" si="31"/>
        <v>6.1199999999999992</v>
      </c>
      <c r="F230" s="23">
        <f t="shared" si="32"/>
        <v>6.1199999999999992</v>
      </c>
      <c r="G230" s="23">
        <f t="shared" si="36"/>
        <v>-5.1199999999999992</v>
      </c>
      <c r="I230" s="23">
        <v>228</v>
      </c>
      <c r="J230" s="30">
        <f>IF(I230&lt;=Calculator!$F$9,J229+Calculator!$F$6*'Growth rate'!O230,0)</f>
        <v>0</v>
      </c>
      <c r="K230" s="23">
        <f t="shared" si="33"/>
        <v>2.2799999999999998</v>
      </c>
      <c r="L230" s="23">
        <f t="shared" si="39"/>
        <v>100</v>
      </c>
      <c r="M230" s="23">
        <f t="shared" si="34"/>
        <v>6.1199999999999992</v>
      </c>
      <c r="N230" s="23">
        <f t="shared" si="35"/>
        <v>6.1199999999999992</v>
      </c>
      <c r="O230" s="23">
        <f t="shared" si="37"/>
        <v>-5.1199999999999992</v>
      </c>
    </row>
    <row r="231" spans="1:15" x14ac:dyDescent="0.35">
      <c r="A231" s="23">
        <v>229</v>
      </c>
      <c r="B231" s="30">
        <f>IF(A231&lt;=Calculator!$B$9,B230+Calculator!$B$6*'Growth rate'!G231,0)</f>
        <v>0</v>
      </c>
      <c r="C231" s="23">
        <f t="shared" si="30"/>
        <v>2.29</v>
      </c>
      <c r="D231" s="23">
        <f t="shared" si="38"/>
        <v>100</v>
      </c>
      <c r="E231" s="23">
        <f t="shared" si="31"/>
        <v>6.16</v>
      </c>
      <c r="F231" s="23">
        <f t="shared" si="32"/>
        <v>6.16</v>
      </c>
      <c r="G231" s="23">
        <f t="shared" si="36"/>
        <v>-5.16</v>
      </c>
      <c r="I231" s="23">
        <v>229</v>
      </c>
      <c r="J231" s="30">
        <f>IF(I231&lt;=Calculator!$F$9,J230+Calculator!$F$6*'Growth rate'!O231,0)</f>
        <v>0</v>
      </c>
      <c r="K231" s="23">
        <f t="shared" si="33"/>
        <v>2.29</v>
      </c>
      <c r="L231" s="23">
        <f t="shared" si="39"/>
        <v>100</v>
      </c>
      <c r="M231" s="23">
        <f t="shared" si="34"/>
        <v>6.16</v>
      </c>
      <c r="N231" s="23">
        <f t="shared" si="35"/>
        <v>6.16</v>
      </c>
      <c r="O231" s="23">
        <f t="shared" si="37"/>
        <v>-5.16</v>
      </c>
    </row>
    <row r="232" spans="1:15" x14ac:dyDescent="0.35">
      <c r="A232" s="23">
        <v>230</v>
      </c>
      <c r="B232" s="30">
        <f>IF(A232&lt;=Calculator!$B$9,B231+Calculator!$B$6*'Growth rate'!G232,0)</f>
        <v>0</v>
      </c>
      <c r="C232" s="23">
        <f t="shared" si="30"/>
        <v>2.2999999999999998</v>
      </c>
      <c r="D232" s="23">
        <f t="shared" si="38"/>
        <v>100</v>
      </c>
      <c r="E232" s="23">
        <f t="shared" si="31"/>
        <v>6.1999999999999993</v>
      </c>
      <c r="F232" s="23">
        <f t="shared" si="32"/>
        <v>6.1999999999999993</v>
      </c>
      <c r="G232" s="23">
        <f t="shared" si="36"/>
        <v>-5.1999999999999993</v>
      </c>
      <c r="I232" s="23">
        <v>230</v>
      </c>
      <c r="J232" s="30">
        <f>IF(I232&lt;=Calculator!$F$9,J231+Calculator!$F$6*'Growth rate'!O232,0)</f>
        <v>0</v>
      </c>
      <c r="K232" s="23">
        <f t="shared" si="33"/>
        <v>2.2999999999999998</v>
      </c>
      <c r="L232" s="23">
        <f t="shared" si="39"/>
        <v>100</v>
      </c>
      <c r="M232" s="23">
        <f t="shared" si="34"/>
        <v>6.1999999999999993</v>
      </c>
      <c r="N232" s="23">
        <f t="shared" si="35"/>
        <v>6.1999999999999993</v>
      </c>
      <c r="O232" s="23">
        <f t="shared" si="37"/>
        <v>-5.1999999999999993</v>
      </c>
    </row>
    <row r="233" spans="1:15" x14ac:dyDescent="0.35">
      <c r="A233" s="23">
        <v>231</v>
      </c>
      <c r="B233" s="30">
        <f>IF(A233&lt;=Calculator!$B$9,B232+Calculator!$B$6*'Growth rate'!G233,0)</f>
        <v>0</v>
      </c>
      <c r="C233" s="23">
        <f t="shared" si="30"/>
        <v>2.31</v>
      </c>
      <c r="D233" s="23">
        <f t="shared" si="38"/>
        <v>100</v>
      </c>
      <c r="E233" s="23">
        <f t="shared" si="31"/>
        <v>6.24</v>
      </c>
      <c r="F233" s="23">
        <f t="shared" si="32"/>
        <v>6.24</v>
      </c>
      <c r="G233" s="23">
        <f t="shared" si="36"/>
        <v>-5.24</v>
      </c>
      <c r="I233" s="23">
        <v>231</v>
      </c>
      <c r="J233" s="30">
        <f>IF(I233&lt;=Calculator!$F$9,J232+Calculator!$F$6*'Growth rate'!O233,0)</f>
        <v>0</v>
      </c>
      <c r="K233" s="23">
        <f t="shared" si="33"/>
        <v>2.31</v>
      </c>
      <c r="L233" s="23">
        <f t="shared" si="39"/>
        <v>100</v>
      </c>
      <c r="M233" s="23">
        <f t="shared" si="34"/>
        <v>6.24</v>
      </c>
      <c r="N233" s="23">
        <f t="shared" si="35"/>
        <v>6.24</v>
      </c>
      <c r="O233" s="23">
        <f t="shared" si="37"/>
        <v>-5.24</v>
      </c>
    </row>
    <row r="234" spans="1:15" x14ac:dyDescent="0.35">
      <c r="A234" s="23">
        <v>232</v>
      </c>
      <c r="B234" s="30">
        <f>IF(A234&lt;=Calculator!$B$9,B233+Calculator!$B$6*'Growth rate'!G234,0)</f>
        <v>0</v>
      </c>
      <c r="C234" s="23">
        <f t="shared" si="30"/>
        <v>2.3199999999999998</v>
      </c>
      <c r="D234" s="23">
        <f t="shared" si="38"/>
        <v>100</v>
      </c>
      <c r="E234" s="23">
        <f t="shared" si="31"/>
        <v>6.2799999999999994</v>
      </c>
      <c r="F234" s="23">
        <f t="shared" si="32"/>
        <v>6.2799999999999994</v>
      </c>
      <c r="G234" s="23">
        <f t="shared" si="36"/>
        <v>-5.2799999999999994</v>
      </c>
      <c r="I234" s="23">
        <v>232</v>
      </c>
      <c r="J234" s="30">
        <f>IF(I234&lt;=Calculator!$F$9,J233+Calculator!$F$6*'Growth rate'!O234,0)</f>
        <v>0</v>
      </c>
      <c r="K234" s="23">
        <f t="shared" si="33"/>
        <v>2.3199999999999998</v>
      </c>
      <c r="L234" s="23">
        <f t="shared" si="39"/>
        <v>100</v>
      </c>
      <c r="M234" s="23">
        <f t="shared" si="34"/>
        <v>6.2799999999999994</v>
      </c>
      <c r="N234" s="23">
        <f t="shared" si="35"/>
        <v>6.2799999999999994</v>
      </c>
      <c r="O234" s="23">
        <f t="shared" si="37"/>
        <v>-5.2799999999999994</v>
      </c>
    </row>
    <row r="235" spans="1:15" x14ac:dyDescent="0.35">
      <c r="A235" s="23">
        <v>233</v>
      </c>
      <c r="B235" s="30">
        <f>IF(A235&lt;=Calculator!$B$9,B234+Calculator!$B$6*'Growth rate'!G235,0)</f>
        <v>0</v>
      </c>
      <c r="C235" s="23">
        <f t="shared" si="30"/>
        <v>2.33</v>
      </c>
      <c r="D235" s="23">
        <f t="shared" si="38"/>
        <v>100</v>
      </c>
      <c r="E235" s="23">
        <f t="shared" si="31"/>
        <v>6.32</v>
      </c>
      <c r="F235" s="23">
        <f t="shared" si="32"/>
        <v>6.32</v>
      </c>
      <c r="G235" s="23">
        <f t="shared" si="36"/>
        <v>-5.32</v>
      </c>
      <c r="I235" s="23">
        <v>233</v>
      </c>
      <c r="J235" s="30">
        <f>IF(I235&lt;=Calculator!$F$9,J234+Calculator!$F$6*'Growth rate'!O235,0)</f>
        <v>0</v>
      </c>
      <c r="K235" s="23">
        <f t="shared" si="33"/>
        <v>2.33</v>
      </c>
      <c r="L235" s="23">
        <f t="shared" si="39"/>
        <v>100</v>
      </c>
      <c r="M235" s="23">
        <f t="shared" si="34"/>
        <v>6.32</v>
      </c>
      <c r="N235" s="23">
        <f t="shared" si="35"/>
        <v>6.32</v>
      </c>
      <c r="O235" s="23">
        <f t="shared" si="37"/>
        <v>-5.32</v>
      </c>
    </row>
    <row r="236" spans="1:15" x14ac:dyDescent="0.35">
      <c r="A236" s="23">
        <v>234</v>
      </c>
      <c r="B236" s="30">
        <f>IF(A236&lt;=Calculator!$B$9,B235+Calculator!$B$6*'Growth rate'!G236,0)</f>
        <v>0</v>
      </c>
      <c r="C236" s="23">
        <f t="shared" si="30"/>
        <v>2.34</v>
      </c>
      <c r="D236" s="23">
        <f t="shared" si="38"/>
        <v>100</v>
      </c>
      <c r="E236" s="23">
        <f t="shared" si="31"/>
        <v>6.3599999999999994</v>
      </c>
      <c r="F236" s="23">
        <f t="shared" si="32"/>
        <v>6.3599999999999994</v>
      </c>
      <c r="G236" s="23">
        <f t="shared" si="36"/>
        <v>-5.3599999999999994</v>
      </c>
      <c r="I236" s="23">
        <v>234</v>
      </c>
      <c r="J236" s="30">
        <f>IF(I236&lt;=Calculator!$F$9,J235+Calculator!$F$6*'Growth rate'!O236,0)</f>
        <v>0</v>
      </c>
      <c r="K236" s="23">
        <f t="shared" si="33"/>
        <v>2.34</v>
      </c>
      <c r="L236" s="23">
        <f t="shared" si="39"/>
        <v>100</v>
      </c>
      <c r="M236" s="23">
        <f t="shared" si="34"/>
        <v>6.3599999999999994</v>
      </c>
      <c r="N236" s="23">
        <f t="shared" si="35"/>
        <v>6.3599999999999994</v>
      </c>
      <c r="O236" s="23">
        <f t="shared" si="37"/>
        <v>-5.3599999999999994</v>
      </c>
    </row>
    <row r="237" spans="1:15" x14ac:dyDescent="0.35">
      <c r="A237" s="23">
        <v>235</v>
      </c>
      <c r="B237" s="30">
        <f>IF(A237&lt;=Calculator!$B$9,B236+Calculator!$B$6*'Growth rate'!G237,0)</f>
        <v>0</v>
      </c>
      <c r="C237" s="23">
        <f t="shared" si="30"/>
        <v>2.35</v>
      </c>
      <c r="D237" s="23">
        <f t="shared" si="38"/>
        <v>100</v>
      </c>
      <c r="E237" s="23">
        <f t="shared" si="31"/>
        <v>6.4</v>
      </c>
      <c r="F237" s="23">
        <f t="shared" si="32"/>
        <v>6.4</v>
      </c>
      <c r="G237" s="23">
        <f t="shared" si="36"/>
        <v>-5.4</v>
      </c>
      <c r="I237" s="23">
        <v>235</v>
      </c>
      <c r="J237" s="30">
        <f>IF(I237&lt;=Calculator!$F$9,J236+Calculator!$F$6*'Growth rate'!O237,0)</f>
        <v>0</v>
      </c>
      <c r="K237" s="23">
        <f t="shared" si="33"/>
        <v>2.35</v>
      </c>
      <c r="L237" s="23">
        <f t="shared" si="39"/>
        <v>100</v>
      </c>
      <c r="M237" s="23">
        <f t="shared" si="34"/>
        <v>6.4</v>
      </c>
      <c r="N237" s="23">
        <f t="shared" si="35"/>
        <v>6.4</v>
      </c>
      <c r="O237" s="23">
        <f t="shared" si="37"/>
        <v>-5.4</v>
      </c>
    </row>
    <row r="238" spans="1:15" x14ac:dyDescent="0.35">
      <c r="A238" s="23">
        <v>236</v>
      </c>
      <c r="B238" s="30">
        <f>IF(A238&lt;=Calculator!$B$9,B237+Calculator!$B$6*'Growth rate'!G238,0)</f>
        <v>0</v>
      </c>
      <c r="C238" s="23">
        <f t="shared" si="30"/>
        <v>2.36</v>
      </c>
      <c r="D238" s="23">
        <f t="shared" si="38"/>
        <v>100</v>
      </c>
      <c r="E238" s="23">
        <f t="shared" si="31"/>
        <v>6.4399999999999995</v>
      </c>
      <c r="F238" s="23">
        <f t="shared" si="32"/>
        <v>6.4399999999999995</v>
      </c>
      <c r="G238" s="23">
        <f t="shared" si="36"/>
        <v>-5.4399999999999995</v>
      </c>
      <c r="I238" s="23">
        <v>236</v>
      </c>
      <c r="J238" s="30">
        <f>IF(I238&lt;=Calculator!$F$9,J237+Calculator!$F$6*'Growth rate'!O238,0)</f>
        <v>0</v>
      </c>
      <c r="K238" s="23">
        <f t="shared" si="33"/>
        <v>2.36</v>
      </c>
      <c r="L238" s="23">
        <f t="shared" si="39"/>
        <v>100</v>
      </c>
      <c r="M238" s="23">
        <f t="shared" si="34"/>
        <v>6.4399999999999995</v>
      </c>
      <c r="N238" s="23">
        <f t="shared" si="35"/>
        <v>6.4399999999999995</v>
      </c>
      <c r="O238" s="23">
        <f t="shared" si="37"/>
        <v>-5.4399999999999995</v>
      </c>
    </row>
    <row r="239" spans="1:15" x14ac:dyDescent="0.35">
      <c r="A239" s="23">
        <v>237</v>
      </c>
      <c r="B239" s="30">
        <f>IF(A239&lt;=Calculator!$B$9,B238+Calculator!$B$6*'Growth rate'!G239,0)</f>
        <v>0</v>
      </c>
      <c r="C239" s="23">
        <f t="shared" si="30"/>
        <v>2.37</v>
      </c>
      <c r="D239" s="23">
        <f t="shared" si="38"/>
        <v>100</v>
      </c>
      <c r="E239" s="23">
        <f t="shared" si="31"/>
        <v>6.4800000000000013</v>
      </c>
      <c r="F239" s="23">
        <f t="shared" si="32"/>
        <v>6.4800000000000013</v>
      </c>
      <c r="G239" s="23">
        <f t="shared" si="36"/>
        <v>-5.4800000000000013</v>
      </c>
      <c r="I239" s="23">
        <v>237</v>
      </c>
      <c r="J239" s="30">
        <f>IF(I239&lt;=Calculator!$F$9,J238+Calculator!$F$6*'Growth rate'!O239,0)</f>
        <v>0</v>
      </c>
      <c r="K239" s="23">
        <f t="shared" si="33"/>
        <v>2.37</v>
      </c>
      <c r="L239" s="23">
        <f t="shared" si="39"/>
        <v>100</v>
      </c>
      <c r="M239" s="23">
        <f t="shared" si="34"/>
        <v>6.4800000000000013</v>
      </c>
      <c r="N239" s="23">
        <f t="shared" si="35"/>
        <v>6.4800000000000013</v>
      </c>
      <c r="O239" s="23">
        <f t="shared" si="37"/>
        <v>-5.4800000000000013</v>
      </c>
    </row>
    <row r="240" spans="1:15" x14ac:dyDescent="0.35">
      <c r="A240" s="23">
        <v>238</v>
      </c>
      <c r="B240" s="30">
        <f>IF(A240&lt;=Calculator!$B$9,B239+Calculator!$B$6*'Growth rate'!G240,0)</f>
        <v>0</v>
      </c>
      <c r="C240" s="23">
        <f t="shared" si="30"/>
        <v>2.38</v>
      </c>
      <c r="D240" s="23">
        <f t="shared" si="38"/>
        <v>100</v>
      </c>
      <c r="E240" s="23">
        <f t="shared" si="31"/>
        <v>6.52</v>
      </c>
      <c r="F240" s="23">
        <f t="shared" si="32"/>
        <v>6.52</v>
      </c>
      <c r="G240" s="23">
        <f t="shared" si="36"/>
        <v>-5.52</v>
      </c>
      <c r="I240" s="23">
        <v>238</v>
      </c>
      <c r="J240" s="30">
        <f>IF(I240&lt;=Calculator!$F$9,J239+Calculator!$F$6*'Growth rate'!O240,0)</f>
        <v>0</v>
      </c>
      <c r="K240" s="23">
        <f t="shared" si="33"/>
        <v>2.38</v>
      </c>
      <c r="L240" s="23">
        <f t="shared" si="39"/>
        <v>100</v>
      </c>
      <c r="M240" s="23">
        <f t="shared" si="34"/>
        <v>6.52</v>
      </c>
      <c r="N240" s="23">
        <f t="shared" si="35"/>
        <v>6.52</v>
      </c>
      <c r="O240" s="23">
        <f t="shared" si="37"/>
        <v>-5.52</v>
      </c>
    </row>
    <row r="241" spans="1:15" x14ac:dyDescent="0.35">
      <c r="A241" s="23">
        <v>239</v>
      </c>
      <c r="B241" s="30">
        <f>IF(A241&lt;=Calculator!$B$9,B240+Calculator!$B$6*'Growth rate'!G241,0)</f>
        <v>0</v>
      </c>
      <c r="C241" s="23">
        <f t="shared" si="30"/>
        <v>2.39</v>
      </c>
      <c r="D241" s="23">
        <f t="shared" si="38"/>
        <v>100</v>
      </c>
      <c r="E241" s="23">
        <f t="shared" si="31"/>
        <v>6.5600000000000005</v>
      </c>
      <c r="F241" s="23">
        <f t="shared" si="32"/>
        <v>6.5600000000000005</v>
      </c>
      <c r="G241" s="23">
        <f t="shared" si="36"/>
        <v>-5.5600000000000005</v>
      </c>
      <c r="I241" s="23">
        <v>239</v>
      </c>
      <c r="J241" s="30">
        <f>IF(I241&lt;=Calculator!$F$9,J240+Calculator!$F$6*'Growth rate'!O241,0)</f>
        <v>0</v>
      </c>
      <c r="K241" s="23">
        <f t="shared" si="33"/>
        <v>2.39</v>
      </c>
      <c r="L241" s="23">
        <f t="shared" si="39"/>
        <v>100</v>
      </c>
      <c r="M241" s="23">
        <f t="shared" si="34"/>
        <v>6.5600000000000005</v>
      </c>
      <c r="N241" s="23">
        <f t="shared" si="35"/>
        <v>6.5600000000000005</v>
      </c>
      <c r="O241" s="23">
        <f t="shared" si="37"/>
        <v>-5.5600000000000005</v>
      </c>
    </row>
    <row r="242" spans="1:15" x14ac:dyDescent="0.35">
      <c r="A242" s="23">
        <v>240</v>
      </c>
      <c r="B242" s="30">
        <f>IF(A242&lt;=Calculator!$B$9,B241+Calculator!$B$6*'Growth rate'!G242,0)</f>
        <v>0</v>
      </c>
      <c r="C242" s="23">
        <f t="shared" si="30"/>
        <v>2.4</v>
      </c>
      <c r="D242" s="23">
        <f t="shared" si="38"/>
        <v>100</v>
      </c>
      <c r="E242" s="23">
        <f t="shared" si="31"/>
        <v>6.6000000000000005</v>
      </c>
      <c r="F242" s="23">
        <f t="shared" si="32"/>
        <v>6.6000000000000005</v>
      </c>
      <c r="G242" s="23">
        <f t="shared" si="36"/>
        <v>-5.6000000000000005</v>
      </c>
      <c r="I242" s="23">
        <v>240</v>
      </c>
      <c r="J242" s="30">
        <f>IF(I242&lt;=Calculator!$F$9,J241+Calculator!$F$6*'Growth rate'!O242,0)</f>
        <v>0</v>
      </c>
      <c r="K242" s="23">
        <f t="shared" si="33"/>
        <v>2.4</v>
      </c>
      <c r="L242" s="23">
        <f t="shared" si="39"/>
        <v>100</v>
      </c>
      <c r="M242" s="23">
        <f t="shared" si="34"/>
        <v>6.6000000000000005</v>
      </c>
      <c r="N242" s="23">
        <f t="shared" si="35"/>
        <v>6.6000000000000005</v>
      </c>
      <c r="O242" s="23">
        <f t="shared" si="37"/>
        <v>-5.6000000000000005</v>
      </c>
    </row>
    <row r="243" spans="1:15" x14ac:dyDescent="0.35">
      <c r="A243" s="23">
        <v>241</v>
      </c>
      <c r="B243" s="30">
        <f>IF(A243&lt;=Calculator!$B$9,B242+Calculator!$B$6*'Growth rate'!G243,0)</f>
        <v>0</v>
      </c>
      <c r="C243" s="23">
        <f t="shared" si="30"/>
        <v>2.41</v>
      </c>
      <c r="D243" s="23">
        <f t="shared" si="38"/>
        <v>100</v>
      </c>
      <c r="E243" s="23">
        <f t="shared" si="31"/>
        <v>6.64</v>
      </c>
      <c r="F243" s="23">
        <f t="shared" si="32"/>
        <v>6.64</v>
      </c>
      <c r="G243" s="23">
        <f t="shared" si="36"/>
        <v>-5.64</v>
      </c>
      <c r="I243" s="23">
        <v>241</v>
      </c>
      <c r="J243" s="30">
        <f>IF(I243&lt;=Calculator!$F$9,J242+Calculator!$F$6*'Growth rate'!O243,0)</f>
        <v>0</v>
      </c>
      <c r="K243" s="23">
        <f t="shared" si="33"/>
        <v>2.41</v>
      </c>
      <c r="L243" s="23">
        <f t="shared" si="39"/>
        <v>100</v>
      </c>
      <c r="M243" s="23">
        <f t="shared" si="34"/>
        <v>6.64</v>
      </c>
      <c r="N243" s="23">
        <f t="shared" si="35"/>
        <v>6.64</v>
      </c>
      <c r="O243" s="23">
        <f t="shared" si="37"/>
        <v>-5.64</v>
      </c>
    </row>
    <row r="244" spans="1:15" x14ac:dyDescent="0.35">
      <c r="A244" s="23">
        <v>242</v>
      </c>
      <c r="B244" s="30">
        <f>IF(A244&lt;=Calculator!$B$9,B243+Calculator!$B$6*'Growth rate'!G244,0)</f>
        <v>0</v>
      </c>
      <c r="C244" s="23">
        <f t="shared" si="30"/>
        <v>2.42</v>
      </c>
      <c r="D244" s="23">
        <f t="shared" si="38"/>
        <v>100</v>
      </c>
      <c r="E244" s="23">
        <f t="shared" si="31"/>
        <v>6.68</v>
      </c>
      <c r="F244" s="23">
        <f t="shared" si="32"/>
        <v>6.68</v>
      </c>
      <c r="G244" s="23">
        <f t="shared" si="36"/>
        <v>-5.68</v>
      </c>
      <c r="I244" s="23">
        <v>242</v>
      </c>
      <c r="J244" s="30">
        <f>IF(I244&lt;=Calculator!$F$9,J243+Calculator!$F$6*'Growth rate'!O244,0)</f>
        <v>0</v>
      </c>
      <c r="K244" s="23">
        <f t="shared" si="33"/>
        <v>2.42</v>
      </c>
      <c r="L244" s="23">
        <f t="shared" si="39"/>
        <v>100</v>
      </c>
      <c r="M244" s="23">
        <f t="shared" si="34"/>
        <v>6.68</v>
      </c>
      <c r="N244" s="23">
        <f t="shared" si="35"/>
        <v>6.68</v>
      </c>
      <c r="O244" s="23">
        <f t="shared" si="37"/>
        <v>-5.68</v>
      </c>
    </row>
    <row r="245" spans="1:15" x14ac:dyDescent="0.35">
      <c r="A245" s="23">
        <v>243</v>
      </c>
      <c r="B245" s="30">
        <f>IF(A245&lt;=Calculator!$B$9,B244+Calculator!$B$6*'Growth rate'!G245,0)</f>
        <v>0</v>
      </c>
      <c r="C245" s="23">
        <f t="shared" si="30"/>
        <v>2.4300000000000002</v>
      </c>
      <c r="D245" s="23">
        <f t="shared" si="38"/>
        <v>100</v>
      </c>
      <c r="E245" s="23">
        <f t="shared" si="31"/>
        <v>6.7200000000000006</v>
      </c>
      <c r="F245" s="23">
        <f t="shared" si="32"/>
        <v>6.7200000000000006</v>
      </c>
      <c r="G245" s="23">
        <f t="shared" si="36"/>
        <v>-5.7200000000000006</v>
      </c>
      <c r="I245" s="23">
        <v>243</v>
      </c>
      <c r="J245" s="30">
        <f>IF(I245&lt;=Calculator!$F$9,J244+Calculator!$F$6*'Growth rate'!O245,0)</f>
        <v>0</v>
      </c>
      <c r="K245" s="23">
        <f t="shared" si="33"/>
        <v>2.4300000000000002</v>
      </c>
      <c r="L245" s="23">
        <f t="shared" si="39"/>
        <v>100</v>
      </c>
      <c r="M245" s="23">
        <f t="shared" si="34"/>
        <v>6.7200000000000006</v>
      </c>
      <c r="N245" s="23">
        <f t="shared" si="35"/>
        <v>6.7200000000000006</v>
      </c>
      <c r="O245" s="23">
        <f t="shared" si="37"/>
        <v>-5.7200000000000006</v>
      </c>
    </row>
    <row r="246" spans="1:15" x14ac:dyDescent="0.35">
      <c r="A246" s="23">
        <v>244</v>
      </c>
      <c r="B246" s="30">
        <f>IF(A246&lt;=Calculator!$B$9,B245+Calculator!$B$6*'Growth rate'!G246,0)</f>
        <v>0</v>
      </c>
      <c r="C246" s="23">
        <f t="shared" si="30"/>
        <v>2.44</v>
      </c>
      <c r="D246" s="23">
        <f t="shared" si="38"/>
        <v>100</v>
      </c>
      <c r="E246" s="23">
        <f t="shared" si="31"/>
        <v>6.76</v>
      </c>
      <c r="F246" s="23">
        <f t="shared" si="32"/>
        <v>6.76</v>
      </c>
      <c r="G246" s="23">
        <f t="shared" si="36"/>
        <v>-5.76</v>
      </c>
      <c r="I246" s="23">
        <v>244</v>
      </c>
      <c r="J246" s="30">
        <f>IF(I246&lt;=Calculator!$F$9,J245+Calculator!$F$6*'Growth rate'!O246,0)</f>
        <v>0</v>
      </c>
      <c r="K246" s="23">
        <f t="shared" si="33"/>
        <v>2.44</v>
      </c>
      <c r="L246" s="23">
        <f t="shared" si="39"/>
        <v>100</v>
      </c>
      <c r="M246" s="23">
        <f t="shared" si="34"/>
        <v>6.76</v>
      </c>
      <c r="N246" s="23">
        <f t="shared" si="35"/>
        <v>6.76</v>
      </c>
      <c r="O246" s="23">
        <f t="shared" si="37"/>
        <v>-5.76</v>
      </c>
    </row>
    <row r="247" spans="1:15" x14ac:dyDescent="0.35">
      <c r="A247" s="23">
        <v>245</v>
      </c>
      <c r="B247" s="30">
        <f>IF(A247&lt;=Calculator!$B$9,B246+Calculator!$B$6*'Growth rate'!G247,0)</f>
        <v>0</v>
      </c>
      <c r="C247" s="23">
        <f t="shared" si="30"/>
        <v>2.4500000000000002</v>
      </c>
      <c r="D247" s="23">
        <f t="shared" si="38"/>
        <v>100</v>
      </c>
      <c r="E247" s="23">
        <f t="shared" si="31"/>
        <v>6.8000000000000007</v>
      </c>
      <c r="F247" s="23">
        <f t="shared" si="32"/>
        <v>6.8000000000000007</v>
      </c>
      <c r="G247" s="23">
        <f t="shared" si="36"/>
        <v>-5.8000000000000007</v>
      </c>
      <c r="I247" s="23">
        <v>245</v>
      </c>
      <c r="J247" s="30">
        <f>IF(I247&lt;=Calculator!$F$9,J246+Calculator!$F$6*'Growth rate'!O247,0)</f>
        <v>0</v>
      </c>
      <c r="K247" s="23">
        <f t="shared" si="33"/>
        <v>2.4500000000000002</v>
      </c>
      <c r="L247" s="23">
        <f t="shared" si="39"/>
        <v>100</v>
      </c>
      <c r="M247" s="23">
        <f t="shared" si="34"/>
        <v>6.8000000000000007</v>
      </c>
      <c r="N247" s="23">
        <f t="shared" si="35"/>
        <v>6.8000000000000007</v>
      </c>
      <c r="O247" s="23">
        <f t="shared" si="37"/>
        <v>-5.8000000000000007</v>
      </c>
    </row>
    <row r="248" spans="1:15" x14ac:dyDescent="0.35">
      <c r="A248" s="23">
        <v>246</v>
      </c>
      <c r="B248" s="30">
        <f>IF(A248&lt;=Calculator!$B$9,B247+Calculator!$B$6*'Growth rate'!G248,0)</f>
        <v>0</v>
      </c>
      <c r="C248" s="23">
        <f t="shared" si="30"/>
        <v>2.46</v>
      </c>
      <c r="D248" s="23">
        <f t="shared" si="38"/>
        <v>100</v>
      </c>
      <c r="E248" s="23">
        <f t="shared" si="31"/>
        <v>6.84</v>
      </c>
      <c r="F248" s="23">
        <f t="shared" si="32"/>
        <v>6.84</v>
      </c>
      <c r="G248" s="23">
        <f t="shared" si="36"/>
        <v>-5.84</v>
      </c>
      <c r="I248" s="23">
        <v>246</v>
      </c>
      <c r="J248" s="30">
        <f>IF(I248&lt;=Calculator!$F$9,J247+Calculator!$F$6*'Growth rate'!O248,0)</f>
        <v>0</v>
      </c>
      <c r="K248" s="23">
        <f t="shared" si="33"/>
        <v>2.46</v>
      </c>
      <c r="L248" s="23">
        <f t="shared" si="39"/>
        <v>100</v>
      </c>
      <c r="M248" s="23">
        <f t="shared" si="34"/>
        <v>6.84</v>
      </c>
      <c r="N248" s="23">
        <f t="shared" si="35"/>
        <v>6.84</v>
      </c>
      <c r="O248" s="23">
        <f t="shared" si="37"/>
        <v>-5.84</v>
      </c>
    </row>
    <row r="249" spans="1:15" x14ac:dyDescent="0.35">
      <c r="A249" s="23">
        <v>247</v>
      </c>
      <c r="B249" s="30">
        <f>IF(A249&lt;=Calculator!$B$9,B248+Calculator!$B$6*'Growth rate'!G249,0)</f>
        <v>0</v>
      </c>
      <c r="C249" s="23">
        <f t="shared" si="30"/>
        <v>2.4700000000000002</v>
      </c>
      <c r="D249" s="23">
        <f t="shared" si="38"/>
        <v>100</v>
      </c>
      <c r="E249" s="23">
        <f t="shared" si="31"/>
        <v>6.8800000000000017</v>
      </c>
      <c r="F249" s="23">
        <f t="shared" si="32"/>
        <v>6.8800000000000017</v>
      </c>
      <c r="G249" s="23">
        <f t="shared" si="36"/>
        <v>-5.8800000000000017</v>
      </c>
      <c r="I249" s="23">
        <v>247</v>
      </c>
      <c r="J249" s="30">
        <f>IF(I249&lt;=Calculator!$F$9,J248+Calculator!$F$6*'Growth rate'!O249,0)</f>
        <v>0</v>
      </c>
      <c r="K249" s="23">
        <f t="shared" si="33"/>
        <v>2.4700000000000002</v>
      </c>
      <c r="L249" s="23">
        <f t="shared" si="39"/>
        <v>100</v>
      </c>
      <c r="M249" s="23">
        <f t="shared" si="34"/>
        <v>6.8800000000000017</v>
      </c>
      <c r="N249" s="23">
        <f t="shared" si="35"/>
        <v>6.8800000000000017</v>
      </c>
      <c r="O249" s="23">
        <f t="shared" si="37"/>
        <v>-5.8800000000000017</v>
      </c>
    </row>
    <row r="250" spans="1:15" x14ac:dyDescent="0.35">
      <c r="A250" s="23">
        <v>248</v>
      </c>
      <c r="B250" s="30">
        <f>IF(A250&lt;=Calculator!$B$9,B249+Calculator!$B$6*'Growth rate'!G250,0)</f>
        <v>0</v>
      </c>
      <c r="C250" s="23">
        <f t="shared" si="30"/>
        <v>2.48</v>
      </c>
      <c r="D250" s="23">
        <f t="shared" si="38"/>
        <v>100</v>
      </c>
      <c r="E250" s="23">
        <f t="shared" si="31"/>
        <v>6.92</v>
      </c>
      <c r="F250" s="23">
        <f t="shared" si="32"/>
        <v>6.92</v>
      </c>
      <c r="G250" s="23">
        <f t="shared" si="36"/>
        <v>-5.92</v>
      </c>
      <c r="I250" s="23">
        <v>248</v>
      </c>
      <c r="J250" s="30">
        <f>IF(I250&lt;=Calculator!$F$9,J249+Calculator!$F$6*'Growth rate'!O250,0)</f>
        <v>0</v>
      </c>
      <c r="K250" s="23">
        <f t="shared" si="33"/>
        <v>2.48</v>
      </c>
      <c r="L250" s="23">
        <f t="shared" si="39"/>
        <v>100</v>
      </c>
      <c r="M250" s="23">
        <f t="shared" si="34"/>
        <v>6.92</v>
      </c>
      <c r="N250" s="23">
        <f t="shared" si="35"/>
        <v>6.92</v>
      </c>
      <c r="O250" s="23">
        <f t="shared" si="37"/>
        <v>-5.92</v>
      </c>
    </row>
    <row r="251" spans="1:15" x14ac:dyDescent="0.35">
      <c r="A251" s="23">
        <v>249</v>
      </c>
      <c r="B251" s="30">
        <f>IF(A251&lt;=Calculator!$B$9,B250+Calculator!$B$6*'Growth rate'!G251,0)</f>
        <v>0</v>
      </c>
      <c r="C251" s="23">
        <f t="shared" si="30"/>
        <v>2.4900000000000002</v>
      </c>
      <c r="D251" s="23">
        <f t="shared" si="38"/>
        <v>100</v>
      </c>
      <c r="E251" s="23">
        <f t="shared" si="31"/>
        <v>6.9600000000000009</v>
      </c>
      <c r="F251" s="23">
        <f t="shared" si="32"/>
        <v>6.9600000000000009</v>
      </c>
      <c r="G251" s="23">
        <f t="shared" si="36"/>
        <v>-5.9600000000000009</v>
      </c>
      <c r="I251" s="23">
        <v>249</v>
      </c>
      <c r="J251" s="30">
        <f>IF(I251&lt;=Calculator!$F$9,J250+Calculator!$F$6*'Growth rate'!O251,0)</f>
        <v>0</v>
      </c>
      <c r="K251" s="23">
        <f t="shared" si="33"/>
        <v>2.4900000000000002</v>
      </c>
      <c r="L251" s="23">
        <f t="shared" si="39"/>
        <v>100</v>
      </c>
      <c r="M251" s="23">
        <f t="shared" si="34"/>
        <v>6.9600000000000009</v>
      </c>
      <c r="N251" s="23">
        <f t="shared" si="35"/>
        <v>6.9600000000000009</v>
      </c>
      <c r="O251" s="23">
        <f t="shared" si="37"/>
        <v>-5.9600000000000009</v>
      </c>
    </row>
    <row r="252" spans="1:15" x14ac:dyDescent="0.35">
      <c r="A252" s="23">
        <v>250</v>
      </c>
      <c r="B252" s="30">
        <f>IF(A252&lt;=Calculator!$B$9,B251+Calculator!$B$6*'Growth rate'!G252,0)</f>
        <v>0</v>
      </c>
      <c r="C252" s="23">
        <f t="shared" si="30"/>
        <v>2.5</v>
      </c>
      <c r="D252" s="23">
        <f t="shared" si="38"/>
        <v>100</v>
      </c>
      <c r="E252" s="23">
        <f t="shared" si="31"/>
        <v>7.0000000000000009</v>
      </c>
      <c r="F252" s="23">
        <f t="shared" si="32"/>
        <v>7.0000000000000009</v>
      </c>
      <c r="G252" s="23">
        <f t="shared" si="36"/>
        <v>-6.0000000000000009</v>
      </c>
      <c r="I252" s="23">
        <v>250</v>
      </c>
      <c r="J252" s="30">
        <f>IF(I252&lt;=Calculator!$F$9,J251+Calculator!$F$6*'Growth rate'!O252,0)</f>
        <v>0</v>
      </c>
      <c r="K252" s="23">
        <f t="shared" si="33"/>
        <v>2.5</v>
      </c>
      <c r="L252" s="23">
        <f t="shared" si="39"/>
        <v>100</v>
      </c>
      <c r="M252" s="23">
        <f t="shared" si="34"/>
        <v>7.0000000000000009</v>
      </c>
      <c r="N252" s="23">
        <f t="shared" si="35"/>
        <v>7.0000000000000009</v>
      </c>
      <c r="O252" s="23">
        <f t="shared" si="37"/>
        <v>-6.0000000000000009</v>
      </c>
    </row>
    <row r="253" spans="1:15" x14ac:dyDescent="0.35">
      <c r="A253" s="23">
        <v>251</v>
      </c>
      <c r="B253" s="30">
        <f>IF(A253&lt;=Calculator!$B$9,B252+Calculator!$B$6*'Growth rate'!G253,0)</f>
        <v>0</v>
      </c>
      <c r="C253" s="23">
        <f t="shared" si="30"/>
        <v>2.5099999999999998</v>
      </c>
      <c r="D253" s="23">
        <f t="shared" si="38"/>
        <v>100</v>
      </c>
      <c r="E253" s="23">
        <f t="shared" si="31"/>
        <v>7.0399999999999991</v>
      </c>
      <c r="F253" s="23">
        <f t="shared" si="32"/>
        <v>7.0399999999999991</v>
      </c>
      <c r="G253" s="23">
        <f t="shared" si="36"/>
        <v>-6.0399999999999991</v>
      </c>
      <c r="I253" s="23">
        <v>251</v>
      </c>
      <c r="J253" s="30">
        <f>IF(I253&lt;=Calculator!$F$9,J252+Calculator!$F$6*'Growth rate'!O253,0)</f>
        <v>0</v>
      </c>
      <c r="K253" s="23">
        <f t="shared" si="33"/>
        <v>2.5099999999999998</v>
      </c>
      <c r="L253" s="23">
        <f t="shared" si="39"/>
        <v>100</v>
      </c>
      <c r="M253" s="23">
        <f t="shared" si="34"/>
        <v>7.0399999999999991</v>
      </c>
      <c r="N253" s="23">
        <f t="shared" si="35"/>
        <v>7.0399999999999991</v>
      </c>
      <c r="O253" s="23">
        <f t="shared" si="37"/>
        <v>-6.0399999999999991</v>
      </c>
    </row>
    <row r="254" spans="1:15" x14ac:dyDescent="0.35">
      <c r="A254" s="23">
        <v>252</v>
      </c>
      <c r="B254" s="30">
        <f>IF(A254&lt;=Calculator!$B$9,B253+Calculator!$B$6*'Growth rate'!G254,0)</f>
        <v>0</v>
      </c>
      <c r="C254" s="23">
        <f t="shared" si="30"/>
        <v>2.52</v>
      </c>
      <c r="D254" s="23">
        <f t="shared" si="38"/>
        <v>100</v>
      </c>
      <c r="E254" s="23">
        <f t="shared" si="31"/>
        <v>7.08</v>
      </c>
      <c r="F254" s="23">
        <f t="shared" si="32"/>
        <v>7.08</v>
      </c>
      <c r="G254" s="23">
        <f t="shared" si="36"/>
        <v>-6.08</v>
      </c>
      <c r="I254" s="23">
        <v>252</v>
      </c>
      <c r="J254" s="30">
        <f>IF(I254&lt;=Calculator!$F$9,J253+Calculator!$F$6*'Growth rate'!O254,0)</f>
        <v>0</v>
      </c>
      <c r="K254" s="23">
        <f t="shared" si="33"/>
        <v>2.52</v>
      </c>
      <c r="L254" s="23">
        <f t="shared" si="39"/>
        <v>100</v>
      </c>
      <c r="M254" s="23">
        <f t="shared" si="34"/>
        <v>7.08</v>
      </c>
      <c r="N254" s="23">
        <f t="shared" si="35"/>
        <v>7.08</v>
      </c>
      <c r="O254" s="23">
        <f t="shared" si="37"/>
        <v>-6.08</v>
      </c>
    </row>
    <row r="255" spans="1:15" x14ac:dyDescent="0.35">
      <c r="A255" s="23">
        <v>253</v>
      </c>
      <c r="B255" s="30">
        <f>IF(A255&lt;=Calculator!$B$9,B254+Calculator!$B$6*'Growth rate'!G255,0)</f>
        <v>0</v>
      </c>
      <c r="C255" s="23">
        <f t="shared" si="30"/>
        <v>2.5299999999999998</v>
      </c>
      <c r="D255" s="23">
        <f t="shared" si="38"/>
        <v>100</v>
      </c>
      <c r="E255" s="23">
        <f t="shared" si="31"/>
        <v>7.1199999999999983</v>
      </c>
      <c r="F255" s="23">
        <f t="shared" si="32"/>
        <v>7.1199999999999983</v>
      </c>
      <c r="G255" s="23">
        <f t="shared" si="36"/>
        <v>-6.1199999999999983</v>
      </c>
      <c r="I255" s="23">
        <v>253</v>
      </c>
      <c r="J255" s="30">
        <f>IF(I255&lt;=Calculator!$F$9,J254+Calculator!$F$6*'Growth rate'!O255,0)</f>
        <v>0</v>
      </c>
      <c r="K255" s="23">
        <f t="shared" si="33"/>
        <v>2.5299999999999998</v>
      </c>
      <c r="L255" s="23">
        <f t="shared" si="39"/>
        <v>100</v>
      </c>
      <c r="M255" s="23">
        <f t="shared" si="34"/>
        <v>7.1199999999999983</v>
      </c>
      <c r="N255" s="23">
        <f t="shared" si="35"/>
        <v>7.1199999999999983</v>
      </c>
      <c r="O255" s="23">
        <f t="shared" si="37"/>
        <v>-6.1199999999999983</v>
      </c>
    </row>
    <row r="256" spans="1:15" x14ac:dyDescent="0.35">
      <c r="A256" s="23">
        <v>254</v>
      </c>
      <c r="B256" s="30">
        <f>IF(A256&lt;=Calculator!$B$9,B255+Calculator!$B$6*'Growth rate'!G256,0)</f>
        <v>0</v>
      </c>
      <c r="C256" s="23">
        <f t="shared" si="30"/>
        <v>2.54</v>
      </c>
      <c r="D256" s="23">
        <f t="shared" si="38"/>
        <v>100</v>
      </c>
      <c r="E256" s="23">
        <f t="shared" si="31"/>
        <v>7.16</v>
      </c>
      <c r="F256" s="23">
        <f t="shared" si="32"/>
        <v>7.16</v>
      </c>
      <c r="G256" s="23">
        <f t="shared" si="36"/>
        <v>-6.16</v>
      </c>
      <c r="I256" s="23">
        <v>254</v>
      </c>
      <c r="J256" s="30">
        <f>IF(I256&lt;=Calculator!$F$9,J255+Calculator!$F$6*'Growth rate'!O256,0)</f>
        <v>0</v>
      </c>
      <c r="K256" s="23">
        <f t="shared" si="33"/>
        <v>2.54</v>
      </c>
      <c r="L256" s="23">
        <f t="shared" si="39"/>
        <v>100</v>
      </c>
      <c r="M256" s="23">
        <f t="shared" si="34"/>
        <v>7.16</v>
      </c>
      <c r="N256" s="23">
        <f t="shared" si="35"/>
        <v>7.16</v>
      </c>
      <c r="O256" s="23">
        <f t="shared" si="37"/>
        <v>-6.16</v>
      </c>
    </row>
    <row r="257" spans="1:15" x14ac:dyDescent="0.35">
      <c r="A257" s="23">
        <v>255</v>
      </c>
      <c r="B257" s="30">
        <f>IF(A257&lt;=Calculator!$B$9,B256+Calculator!$B$6*'Growth rate'!G257,0)</f>
        <v>0</v>
      </c>
      <c r="C257" s="23">
        <f t="shared" si="30"/>
        <v>2.5499999999999998</v>
      </c>
      <c r="D257" s="23">
        <f t="shared" si="38"/>
        <v>100</v>
      </c>
      <c r="E257" s="23">
        <f t="shared" si="31"/>
        <v>7.1999999999999993</v>
      </c>
      <c r="F257" s="23">
        <f t="shared" si="32"/>
        <v>7.1999999999999993</v>
      </c>
      <c r="G257" s="23">
        <f t="shared" si="36"/>
        <v>-6.1999999999999993</v>
      </c>
      <c r="I257" s="23">
        <v>255</v>
      </c>
      <c r="J257" s="30">
        <f>IF(I257&lt;=Calculator!$F$9,J256+Calculator!$F$6*'Growth rate'!O257,0)</f>
        <v>0</v>
      </c>
      <c r="K257" s="23">
        <f t="shared" si="33"/>
        <v>2.5499999999999998</v>
      </c>
      <c r="L257" s="23">
        <f t="shared" si="39"/>
        <v>100</v>
      </c>
      <c r="M257" s="23">
        <f t="shared" si="34"/>
        <v>7.1999999999999993</v>
      </c>
      <c r="N257" s="23">
        <f t="shared" si="35"/>
        <v>7.1999999999999993</v>
      </c>
      <c r="O257" s="23">
        <f t="shared" si="37"/>
        <v>-6.1999999999999993</v>
      </c>
    </row>
    <row r="258" spans="1:15" x14ac:dyDescent="0.35">
      <c r="A258" s="23">
        <v>256</v>
      </c>
      <c r="B258" s="30">
        <f>IF(A258&lt;=Calculator!$B$9,B257+Calculator!$B$6*'Growth rate'!G258,0)</f>
        <v>0</v>
      </c>
      <c r="C258" s="23">
        <f t="shared" si="30"/>
        <v>2.56</v>
      </c>
      <c r="D258" s="23">
        <f t="shared" si="38"/>
        <v>100</v>
      </c>
      <c r="E258" s="23">
        <f t="shared" si="31"/>
        <v>7.24</v>
      </c>
      <c r="F258" s="23">
        <f t="shared" si="32"/>
        <v>7.24</v>
      </c>
      <c r="G258" s="23">
        <f t="shared" si="36"/>
        <v>-6.24</v>
      </c>
      <c r="I258" s="23">
        <v>256</v>
      </c>
      <c r="J258" s="30">
        <f>IF(I258&lt;=Calculator!$F$9,J257+Calculator!$F$6*'Growth rate'!O258,0)</f>
        <v>0</v>
      </c>
      <c r="K258" s="23">
        <f t="shared" si="33"/>
        <v>2.56</v>
      </c>
      <c r="L258" s="23">
        <f t="shared" si="39"/>
        <v>100</v>
      </c>
      <c r="M258" s="23">
        <f t="shared" si="34"/>
        <v>7.24</v>
      </c>
      <c r="N258" s="23">
        <f t="shared" si="35"/>
        <v>7.24</v>
      </c>
      <c r="O258" s="23">
        <f t="shared" si="37"/>
        <v>-6.24</v>
      </c>
    </row>
    <row r="259" spans="1:15" x14ac:dyDescent="0.35">
      <c r="A259" s="23">
        <v>257</v>
      </c>
      <c r="B259" s="30">
        <f>IF(A259&lt;=Calculator!$B$9,B258+Calculator!$B$6*'Growth rate'!G259,0)</f>
        <v>0</v>
      </c>
      <c r="C259" s="23">
        <f t="shared" ref="C259:C322" si="40">A259/D259</f>
        <v>2.57</v>
      </c>
      <c r="D259" s="23">
        <f t="shared" si="38"/>
        <v>100</v>
      </c>
      <c r="E259" s="23">
        <f t="shared" ref="E259:E322" si="41">((C259-0.75)/25)*100</f>
        <v>7.2799999999999994</v>
      </c>
      <c r="F259" s="23">
        <f t="shared" ref="F259:F322" si="42">IF(E259&lt;0,0,E259)</f>
        <v>7.2799999999999994</v>
      </c>
      <c r="G259" s="23">
        <f t="shared" si="36"/>
        <v>-6.2799999999999994</v>
      </c>
      <c r="I259" s="23">
        <v>257</v>
      </c>
      <c r="J259" s="30">
        <f>IF(I259&lt;=Calculator!$F$9,J258+Calculator!$F$6*'Growth rate'!O259,0)</f>
        <v>0</v>
      </c>
      <c r="K259" s="23">
        <f t="shared" ref="K259:K322" si="43">I259/L259</f>
        <v>2.57</v>
      </c>
      <c r="L259" s="23">
        <f t="shared" si="39"/>
        <v>100</v>
      </c>
      <c r="M259" s="23">
        <f t="shared" ref="M259:M322" si="44">((K259-0.75)/25)*100</f>
        <v>7.2799999999999994</v>
      </c>
      <c r="N259" s="23">
        <f t="shared" ref="N259:N322" si="45">IF(M259&lt;0,0,M259)</f>
        <v>7.2799999999999994</v>
      </c>
      <c r="O259" s="23">
        <f t="shared" si="37"/>
        <v>-6.2799999999999994</v>
      </c>
    </row>
    <row r="260" spans="1:15" x14ac:dyDescent="0.35">
      <c r="A260" s="23">
        <v>258</v>
      </c>
      <c r="B260" s="30">
        <f>IF(A260&lt;=Calculator!$B$9,B259+Calculator!$B$6*'Growth rate'!G260,0)</f>
        <v>0</v>
      </c>
      <c r="C260" s="23">
        <f t="shared" si="40"/>
        <v>2.58</v>
      </c>
      <c r="D260" s="23">
        <f t="shared" si="38"/>
        <v>100</v>
      </c>
      <c r="E260" s="23">
        <f t="shared" si="41"/>
        <v>7.32</v>
      </c>
      <c r="F260" s="23">
        <f t="shared" si="42"/>
        <v>7.32</v>
      </c>
      <c r="G260" s="23">
        <f t="shared" ref="G260:G323" si="46">1-F260</f>
        <v>-6.32</v>
      </c>
      <c r="I260" s="23">
        <v>258</v>
      </c>
      <c r="J260" s="30">
        <f>IF(I260&lt;=Calculator!$F$9,J259+Calculator!$F$6*'Growth rate'!O260,0)</f>
        <v>0</v>
      </c>
      <c r="K260" s="23">
        <f t="shared" si="43"/>
        <v>2.58</v>
      </c>
      <c r="L260" s="23">
        <f t="shared" si="39"/>
        <v>100</v>
      </c>
      <c r="M260" s="23">
        <f t="shared" si="44"/>
        <v>7.32</v>
      </c>
      <c r="N260" s="23">
        <f t="shared" si="45"/>
        <v>7.32</v>
      </c>
      <c r="O260" s="23">
        <f t="shared" ref="O260:O323" si="47">1-N260</f>
        <v>-6.32</v>
      </c>
    </row>
    <row r="261" spans="1:15" x14ac:dyDescent="0.35">
      <c r="A261" s="23">
        <v>259</v>
      </c>
      <c r="B261" s="30">
        <f>IF(A261&lt;=Calculator!$B$9,B260+Calculator!$B$6*'Growth rate'!G261,0)</f>
        <v>0</v>
      </c>
      <c r="C261" s="23">
        <f t="shared" si="40"/>
        <v>2.59</v>
      </c>
      <c r="D261" s="23">
        <f t="shared" ref="D261:D324" si="48">D260</f>
        <v>100</v>
      </c>
      <c r="E261" s="23">
        <f t="shared" si="41"/>
        <v>7.3599999999999994</v>
      </c>
      <c r="F261" s="23">
        <f t="shared" si="42"/>
        <v>7.3599999999999994</v>
      </c>
      <c r="G261" s="23">
        <f t="shared" si="46"/>
        <v>-6.3599999999999994</v>
      </c>
      <c r="I261" s="23">
        <v>259</v>
      </c>
      <c r="J261" s="30">
        <f>IF(I261&lt;=Calculator!$F$9,J260+Calculator!$F$6*'Growth rate'!O261,0)</f>
        <v>0</v>
      </c>
      <c r="K261" s="23">
        <f t="shared" si="43"/>
        <v>2.59</v>
      </c>
      <c r="L261" s="23">
        <f t="shared" ref="L261:L324" si="49">L260</f>
        <v>100</v>
      </c>
      <c r="M261" s="23">
        <f t="shared" si="44"/>
        <v>7.3599999999999994</v>
      </c>
      <c r="N261" s="23">
        <f t="shared" si="45"/>
        <v>7.3599999999999994</v>
      </c>
      <c r="O261" s="23">
        <f t="shared" si="47"/>
        <v>-6.3599999999999994</v>
      </c>
    </row>
    <row r="262" spans="1:15" x14ac:dyDescent="0.35">
      <c r="A262" s="23">
        <v>260</v>
      </c>
      <c r="B262" s="30">
        <f>IF(A262&lt;=Calculator!$B$9,B261+Calculator!$B$6*'Growth rate'!G262,0)</f>
        <v>0</v>
      </c>
      <c r="C262" s="23">
        <f t="shared" si="40"/>
        <v>2.6</v>
      </c>
      <c r="D262" s="23">
        <f t="shared" si="48"/>
        <v>100</v>
      </c>
      <c r="E262" s="23">
        <f t="shared" si="41"/>
        <v>7.4000000000000012</v>
      </c>
      <c r="F262" s="23">
        <f t="shared" si="42"/>
        <v>7.4000000000000012</v>
      </c>
      <c r="G262" s="23">
        <f t="shared" si="46"/>
        <v>-6.4000000000000012</v>
      </c>
      <c r="I262" s="23">
        <v>260</v>
      </c>
      <c r="J262" s="30">
        <f>IF(I262&lt;=Calculator!$F$9,J261+Calculator!$F$6*'Growth rate'!O262,0)</f>
        <v>0</v>
      </c>
      <c r="K262" s="23">
        <f t="shared" si="43"/>
        <v>2.6</v>
      </c>
      <c r="L262" s="23">
        <f t="shared" si="49"/>
        <v>100</v>
      </c>
      <c r="M262" s="23">
        <f t="shared" si="44"/>
        <v>7.4000000000000012</v>
      </c>
      <c r="N262" s="23">
        <f t="shared" si="45"/>
        <v>7.4000000000000012</v>
      </c>
      <c r="O262" s="23">
        <f t="shared" si="47"/>
        <v>-6.4000000000000012</v>
      </c>
    </row>
    <row r="263" spans="1:15" x14ac:dyDescent="0.35">
      <c r="A263" s="23">
        <v>261</v>
      </c>
      <c r="B263" s="30">
        <f>IF(A263&lt;=Calculator!$B$9,B262+Calculator!$B$6*'Growth rate'!G263,0)</f>
        <v>0</v>
      </c>
      <c r="C263" s="23">
        <f t="shared" si="40"/>
        <v>2.61</v>
      </c>
      <c r="D263" s="23">
        <f t="shared" si="48"/>
        <v>100</v>
      </c>
      <c r="E263" s="23">
        <f t="shared" si="41"/>
        <v>7.4399999999999995</v>
      </c>
      <c r="F263" s="23">
        <f t="shared" si="42"/>
        <v>7.4399999999999995</v>
      </c>
      <c r="G263" s="23">
        <f t="shared" si="46"/>
        <v>-6.4399999999999995</v>
      </c>
      <c r="I263" s="23">
        <v>261</v>
      </c>
      <c r="J263" s="30">
        <f>IF(I263&lt;=Calculator!$F$9,J262+Calculator!$F$6*'Growth rate'!O263,0)</f>
        <v>0</v>
      </c>
      <c r="K263" s="23">
        <f t="shared" si="43"/>
        <v>2.61</v>
      </c>
      <c r="L263" s="23">
        <f t="shared" si="49"/>
        <v>100</v>
      </c>
      <c r="M263" s="23">
        <f t="shared" si="44"/>
        <v>7.4399999999999995</v>
      </c>
      <c r="N263" s="23">
        <f t="shared" si="45"/>
        <v>7.4399999999999995</v>
      </c>
      <c r="O263" s="23">
        <f t="shared" si="47"/>
        <v>-6.4399999999999995</v>
      </c>
    </row>
    <row r="264" spans="1:15" x14ac:dyDescent="0.35">
      <c r="A264" s="23">
        <v>262</v>
      </c>
      <c r="B264" s="30">
        <f>IF(A264&lt;=Calculator!$B$9,B263+Calculator!$B$6*'Growth rate'!G264,0)</f>
        <v>0</v>
      </c>
      <c r="C264" s="23">
        <f t="shared" si="40"/>
        <v>2.62</v>
      </c>
      <c r="D264" s="23">
        <f t="shared" si="48"/>
        <v>100</v>
      </c>
      <c r="E264" s="23">
        <f t="shared" si="41"/>
        <v>7.48</v>
      </c>
      <c r="F264" s="23">
        <f t="shared" si="42"/>
        <v>7.48</v>
      </c>
      <c r="G264" s="23">
        <f t="shared" si="46"/>
        <v>-6.48</v>
      </c>
      <c r="I264" s="23">
        <v>262</v>
      </c>
      <c r="J264" s="30">
        <f>IF(I264&lt;=Calculator!$F$9,J263+Calculator!$F$6*'Growth rate'!O264,0)</f>
        <v>0</v>
      </c>
      <c r="K264" s="23">
        <f t="shared" si="43"/>
        <v>2.62</v>
      </c>
      <c r="L264" s="23">
        <f t="shared" si="49"/>
        <v>100</v>
      </c>
      <c r="M264" s="23">
        <f t="shared" si="44"/>
        <v>7.48</v>
      </c>
      <c r="N264" s="23">
        <f t="shared" si="45"/>
        <v>7.48</v>
      </c>
      <c r="O264" s="23">
        <f t="shared" si="47"/>
        <v>-6.48</v>
      </c>
    </row>
    <row r="265" spans="1:15" x14ac:dyDescent="0.35">
      <c r="A265" s="23">
        <v>263</v>
      </c>
      <c r="B265" s="30">
        <f>IF(A265&lt;=Calculator!$B$9,B264+Calculator!$B$6*'Growth rate'!G265,0)</f>
        <v>0</v>
      </c>
      <c r="C265" s="23">
        <f t="shared" si="40"/>
        <v>2.63</v>
      </c>
      <c r="D265" s="23">
        <f t="shared" si="48"/>
        <v>100</v>
      </c>
      <c r="E265" s="23">
        <f t="shared" si="41"/>
        <v>7.5199999999999987</v>
      </c>
      <c r="F265" s="23">
        <f t="shared" si="42"/>
        <v>7.5199999999999987</v>
      </c>
      <c r="G265" s="23">
        <f t="shared" si="46"/>
        <v>-6.5199999999999987</v>
      </c>
      <c r="I265" s="23">
        <v>263</v>
      </c>
      <c r="J265" s="30">
        <f>IF(I265&lt;=Calculator!$F$9,J264+Calculator!$F$6*'Growth rate'!O265,0)</f>
        <v>0</v>
      </c>
      <c r="K265" s="23">
        <f t="shared" si="43"/>
        <v>2.63</v>
      </c>
      <c r="L265" s="23">
        <f t="shared" si="49"/>
        <v>100</v>
      </c>
      <c r="M265" s="23">
        <f t="shared" si="44"/>
        <v>7.5199999999999987</v>
      </c>
      <c r="N265" s="23">
        <f t="shared" si="45"/>
        <v>7.5199999999999987</v>
      </c>
      <c r="O265" s="23">
        <f t="shared" si="47"/>
        <v>-6.5199999999999987</v>
      </c>
    </row>
    <row r="266" spans="1:15" x14ac:dyDescent="0.35">
      <c r="A266" s="23">
        <v>264</v>
      </c>
      <c r="B266" s="30">
        <f>IF(A266&lt;=Calculator!$B$9,B265+Calculator!$B$6*'Growth rate'!G266,0)</f>
        <v>0</v>
      </c>
      <c r="C266" s="23">
        <f t="shared" si="40"/>
        <v>2.64</v>
      </c>
      <c r="D266" s="23">
        <f t="shared" si="48"/>
        <v>100</v>
      </c>
      <c r="E266" s="23">
        <f t="shared" si="41"/>
        <v>7.5600000000000005</v>
      </c>
      <c r="F266" s="23">
        <f t="shared" si="42"/>
        <v>7.5600000000000005</v>
      </c>
      <c r="G266" s="23">
        <f t="shared" si="46"/>
        <v>-6.5600000000000005</v>
      </c>
      <c r="I266" s="23">
        <v>264</v>
      </c>
      <c r="J266" s="30">
        <f>IF(I266&lt;=Calculator!$F$9,J265+Calculator!$F$6*'Growth rate'!O266,0)</f>
        <v>0</v>
      </c>
      <c r="K266" s="23">
        <f t="shared" si="43"/>
        <v>2.64</v>
      </c>
      <c r="L266" s="23">
        <f t="shared" si="49"/>
        <v>100</v>
      </c>
      <c r="M266" s="23">
        <f t="shared" si="44"/>
        <v>7.5600000000000005</v>
      </c>
      <c r="N266" s="23">
        <f t="shared" si="45"/>
        <v>7.5600000000000005</v>
      </c>
      <c r="O266" s="23">
        <f t="shared" si="47"/>
        <v>-6.5600000000000005</v>
      </c>
    </row>
    <row r="267" spans="1:15" x14ac:dyDescent="0.35">
      <c r="A267" s="23">
        <v>265</v>
      </c>
      <c r="B267" s="30">
        <f>IF(A267&lt;=Calculator!$B$9,B266+Calculator!$B$6*'Growth rate'!G267,0)</f>
        <v>0</v>
      </c>
      <c r="C267" s="23">
        <f t="shared" si="40"/>
        <v>2.65</v>
      </c>
      <c r="D267" s="23">
        <f t="shared" si="48"/>
        <v>100</v>
      </c>
      <c r="E267" s="23">
        <f t="shared" si="41"/>
        <v>7.6</v>
      </c>
      <c r="F267" s="23">
        <f t="shared" si="42"/>
        <v>7.6</v>
      </c>
      <c r="G267" s="23">
        <f t="shared" si="46"/>
        <v>-6.6</v>
      </c>
      <c r="I267" s="23">
        <v>265</v>
      </c>
      <c r="J267" s="30">
        <f>IF(I267&lt;=Calculator!$F$9,J266+Calculator!$F$6*'Growth rate'!O267,0)</f>
        <v>0</v>
      </c>
      <c r="K267" s="23">
        <f t="shared" si="43"/>
        <v>2.65</v>
      </c>
      <c r="L267" s="23">
        <f t="shared" si="49"/>
        <v>100</v>
      </c>
      <c r="M267" s="23">
        <f t="shared" si="44"/>
        <v>7.6</v>
      </c>
      <c r="N267" s="23">
        <f t="shared" si="45"/>
        <v>7.6</v>
      </c>
      <c r="O267" s="23">
        <f t="shared" si="47"/>
        <v>-6.6</v>
      </c>
    </row>
    <row r="268" spans="1:15" x14ac:dyDescent="0.35">
      <c r="A268" s="23">
        <v>266</v>
      </c>
      <c r="B268" s="30">
        <f>IF(A268&lt;=Calculator!$B$9,B267+Calculator!$B$6*'Growth rate'!G268,0)</f>
        <v>0</v>
      </c>
      <c r="C268" s="23">
        <f t="shared" si="40"/>
        <v>2.66</v>
      </c>
      <c r="D268" s="23">
        <f t="shared" si="48"/>
        <v>100</v>
      </c>
      <c r="E268" s="23">
        <f t="shared" si="41"/>
        <v>7.6400000000000006</v>
      </c>
      <c r="F268" s="23">
        <f t="shared" si="42"/>
        <v>7.6400000000000006</v>
      </c>
      <c r="G268" s="23">
        <f t="shared" si="46"/>
        <v>-6.6400000000000006</v>
      </c>
      <c r="I268" s="23">
        <v>266</v>
      </c>
      <c r="J268" s="30">
        <f>IF(I268&lt;=Calculator!$F$9,J267+Calculator!$F$6*'Growth rate'!O268,0)</f>
        <v>0</v>
      </c>
      <c r="K268" s="23">
        <f t="shared" si="43"/>
        <v>2.66</v>
      </c>
      <c r="L268" s="23">
        <f t="shared" si="49"/>
        <v>100</v>
      </c>
      <c r="M268" s="23">
        <f t="shared" si="44"/>
        <v>7.6400000000000006</v>
      </c>
      <c r="N268" s="23">
        <f t="shared" si="45"/>
        <v>7.6400000000000006</v>
      </c>
      <c r="O268" s="23">
        <f t="shared" si="47"/>
        <v>-6.6400000000000006</v>
      </c>
    </row>
    <row r="269" spans="1:15" x14ac:dyDescent="0.35">
      <c r="A269" s="23">
        <v>267</v>
      </c>
      <c r="B269" s="30">
        <f>IF(A269&lt;=Calculator!$B$9,B268+Calculator!$B$6*'Growth rate'!G269,0)</f>
        <v>0</v>
      </c>
      <c r="C269" s="23">
        <f t="shared" si="40"/>
        <v>2.67</v>
      </c>
      <c r="D269" s="23">
        <f t="shared" si="48"/>
        <v>100</v>
      </c>
      <c r="E269" s="23">
        <f t="shared" si="41"/>
        <v>7.68</v>
      </c>
      <c r="F269" s="23">
        <f t="shared" si="42"/>
        <v>7.68</v>
      </c>
      <c r="G269" s="23">
        <f t="shared" si="46"/>
        <v>-6.68</v>
      </c>
      <c r="I269" s="23">
        <v>267</v>
      </c>
      <c r="J269" s="30">
        <f>IF(I269&lt;=Calculator!$F$9,J268+Calculator!$F$6*'Growth rate'!O269,0)</f>
        <v>0</v>
      </c>
      <c r="K269" s="23">
        <f t="shared" si="43"/>
        <v>2.67</v>
      </c>
      <c r="L269" s="23">
        <f t="shared" si="49"/>
        <v>100</v>
      </c>
      <c r="M269" s="23">
        <f t="shared" si="44"/>
        <v>7.68</v>
      </c>
      <c r="N269" s="23">
        <f t="shared" si="45"/>
        <v>7.68</v>
      </c>
      <c r="O269" s="23">
        <f t="shared" si="47"/>
        <v>-6.68</v>
      </c>
    </row>
    <row r="270" spans="1:15" x14ac:dyDescent="0.35">
      <c r="A270" s="23">
        <v>268</v>
      </c>
      <c r="B270" s="30">
        <f>IF(A270&lt;=Calculator!$B$9,B269+Calculator!$B$6*'Growth rate'!G270,0)</f>
        <v>0</v>
      </c>
      <c r="C270" s="23">
        <f t="shared" si="40"/>
        <v>2.68</v>
      </c>
      <c r="D270" s="23">
        <f t="shared" si="48"/>
        <v>100</v>
      </c>
      <c r="E270" s="23">
        <f t="shared" si="41"/>
        <v>7.7200000000000006</v>
      </c>
      <c r="F270" s="23">
        <f t="shared" si="42"/>
        <v>7.7200000000000006</v>
      </c>
      <c r="G270" s="23">
        <f t="shared" si="46"/>
        <v>-6.7200000000000006</v>
      </c>
      <c r="I270" s="23">
        <v>268</v>
      </c>
      <c r="J270" s="30">
        <f>IF(I270&lt;=Calculator!$F$9,J269+Calculator!$F$6*'Growth rate'!O270,0)</f>
        <v>0</v>
      </c>
      <c r="K270" s="23">
        <f t="shared" si="43"/>
        <v>2.68</v>
      </c>
      <c r="L270" s="23">
        <f t="shared" si="49"/>
        <v>100</v>
      </c>
      <c r="M270" s="23">
        <f t="shared" si="44"/>
        <v>7.7200000000000006</v>
      </c>
      <c r="N270" s="23">
        <f t="shared" si="45"/>
        <v>7.7200000000000006</v>
      </c>
      <c r="O270" s="23">
        <f t="shared" si="47"/>
        <v>-6.7200000000000006</v>
      </c>
    </row>
    <row r="271" spans="1:15" x14ac:dyDescent="0.35">
      <c r="A271" s="23">
        <v>269</v>
      </c>
      <c r="B271" s="30">
        <f>IF(A271&lt;=Calculator!$B$9,B270+Calculator!$B$6*'Growth rate'!G271,0)</f>
        <v>0</v>
      </c>
      <c r="C271" s="23">
        <f t="shared" si="40"/>
        <v>2.69</v>
      </c>
      <c r="D271" s="23">
        <f t="shared" si="48"/>
        <v>100</v>
      </c>
      <c r="E271" s="23">
        <f t="shared" si="41"/>
        <v>7.76</v>
      </c>
      <c r="F271" s="23">
        <f t="shared" si="42"/>
        <v>7.76</v>
      </c>
      <c r="G271" s="23">
        <f t="shared" si="46"/>
        <v>-6.76</v>
      </c>
      <c r="I271" s="23">
        <v>269</v>
      </c>
      <c r="J271" s="30">
        <f>IF(I271&lt;=Calculator!$F$9,J270+Calculator!$F$6*'Growth rate'!O271,0)</f>
        <v>0</v>
      </c>
      <c r="K271" s="23">
        <f t="shared" si="43"/>
        <v>2.69</v>
      </c>
      <c r="L271" s="23">
        <f t="shared" si="49"/>
        <v>100</v>
      </c>
      <c r="M271" s="23">
        <f t="shared" si="44"/>
        <v>7.76</v>
      </c>
      <c r="N271" s="23">
        <f t="shared" si="45"/>
        <v>7.76</v>
      </c>
      <c r="O271" s="23">
        <f t="shared" si="47"/>
        <v>-6.76</v>
      </c>
    </row>
    <row r="272" spans="1:15" x14ac:dyDescent="0.35">
      <c r="A272" s="23">
        <v>270</v>
      </c>
      <c r="B272" s="30">
        <f>IF(A272&lt;=Calculator!$B$9,B271+Calculator!$B$6*'Growth rate'!G272,0)</f>
        <v>0</v>
      </c>
      <c r="C272" s="23">
        <f t="shared" si="40"/>
        <v>2.7</v>
      </c>
      <c r="D272" s="23">
        <f t="shared" si="48"/>
        <v>100</v>
      </c>
      <c r="E272" s="23">
        <f t="shared" si="41"/>
        <v>7.8000000000000016</v>
      </c>
      <c r="F272" s="23">
        <f t="shared" si="42"/>
        <v>7.8000000000000016</v>
      </c>
      <c r="G272" s="23">
        <f t="shared" si="46"/>
        <v>-6.8000000000000016</v>
      </c>
      <c r="I272" s="23">
        <v>270</v>
      </c>
      <c r="J272" s="30">
        <f>IF(I272&lt;=Calculator!$F$9,J271+Calculator!$F$6*'Growth rate'!O272,0)</f>
        <v>0</v>
      </c>
      <c r="K272" s="23">
        <f t="shared" si="43"/>
        <v>2.7</v>
      </c>
      <c r="L272" s="23">
        <f t="shared" si="49"/>
        <v>100</v>
      </c>
      <c r="M272" s="23">
        <f t="shared" si="44"/>
        <v>7.8000000000000016</v>
      </c>
      <c r="N272" s="23">
        <f t="shared" si="45"/>
        <v>7.8000000000000016</v>
      </c>
      <c r="O272" s="23">
        <f t="shared" si="47"/>
        <v>-6.8000000000000016</v>
      </c>
    </row>
    <row r="273" spans="1:15" x14ac:dyDescent="0.35">
      <c r="A273" s="23">
        <v>271</v>
      </c>
      <c r="B273" s="30">
        <f>IF(A273&lt;=Calculator!$B$9,B272+Calculator!$B$6*'Growth rate'!G273,0)</f>
        <v>0</v>
      </c>
      <c r="C273" s="23">
        <f t="shared" si="40"/>
        <v>2.71</v>
      </c>
      <c r="D273" s="23">
        <f t="shared" si="48"/>
        <v>100</v>
      </c>
      <c r="E273" s="23">
        <f t="shared" si="41"/>
        <v>7.84</v>
      </c>
      <c r="F273" s="23">
        <f t="shared" si="42"/>
        <v>7.84</v>
      </c>
      <c r="G273" s="23">
        <f t="shared" si="46"/>
        <v>-6.84</v>
      </c>
      <c r="I273" s="23">
        <v>271</v>
      </c>
      <c r="J273" s="30">
        <f>IF(I273&lt;=Calculator!$F$9,J272+Calculator!$F$6*'Growth rate'!O273,0)</f>
        <v>0</v>
      </c>
      <c r="K273" s="23">
        <f t="shared" si="43"/>
        <v>2.71</v>
      </c>
      <c r="L273" s="23">
        <f t="shared" si="49"/>
        <v>100</v>
      </c>
      <c r="M273" s="23">
        <f t="shared" si="44"/>
        <v>7.84</v>
      </c>
      <c r="N273" s="23">
        <f t="shared" si="45"/>
        <v>7.84</v>
      </c>
      <c r="O273" s="23">
        <f t="shared" si="47"/>
        <v>-6.84</v>
      </c>
    </row>
    <row r="274" spans="1:15" x14ac:dyDescent="0.35">
      <c r="A274" s="23">
        <v>272</v>
      </c>
      <c r="B274" s="30">
        <f>IF(A274&lt;=Calculator!$B$9,B273+Calculator!$B$6*'Growth rate'!G274,0)</f>
        <v>0</v>
      </c>
      <c r="C274" s="23">
        <f t="shared" si="40"/>
        <v>2.72</v>
      </c>
      <c r="D274" s="23">
        <f t="shared" si="48"/>
        <v>100</v>
      </c>
      <c r="E274" s="23">
        <f t="shared" si="41"/>
        <v>7.8800000000000008</v>
      </c>
      <c r="F274" s="23">
        <f t="shared" si="42"/>
        <v>7.8800000000000008</v>
      </c>
      <c r="G274" s="23">
        <f t="shared" si="46"/>
        <v>-6.8800000000000008</v>
      </c>
      <c r="I274" s="23">
        <v>272</v>
      </c>
      <c r="J274" s="30">
        <f>IF(I274&lt;=Calculator!$F$9,J273+Calculator!$F$6*'Growth rate'!O274,0)</f>
        <v>0</v>
      </c>
      <c r="K274" s="23">
        <f t="shared" si="43"/>
        <v>2.72</v>
      </c>
      <c r="L274" s="23">
        <f t="shared" si="49"/>
        <v>100</v>
      </c>
      <c r="M274" s="23">
        <f t="shared" si="44"/>
        <v>7.8800000000000008</v>
      </c>
      <c r="N274" s="23">
        <f t="shared" si="45"/>
        <v>7.8800000000000008</v>
      </c>
      <c r="O274" s="23">
        <f t="shared" si="47"/>
        <v>-6.8800000000000008</v>
      </c>
    </row>
    <row r="275" spans="1:15" x14ac:dyDescent="0.35">
      <c r="A275" s="23">
        <v>273</v>
      </c>
      <c r="B275" s="30">
        <f>IF(A275&lt;=Calculator!$B$9,B274+Calculator!$B$6*'Growth rate'!G275,0)</f>
        <v>0</v>
      </c>
      <c r="C275" s="23">
        <f t="shared" si="40"/>
        <v>2.73</v>
      </c>
      <c r="D275" s="23">
        <f t="shared" si="48"/>
        <v>100</v>
      </c>
      <c r="E275" s="23">
        <f t="shared" si="41"/>
        <v>7.919999999999999</v>
      </c>
      <c r="F275" s="23">
        <f t="shared" si="42"/>
        <v>7.919999999999999</v>
      </c>
      <c r="G275" s="23">
        <f t="shared" si="46"/>
        <v>-6.919999999999999</v>
      </c>
      <c r="I275" s="23">
        <v>273</v>
      </c>
      <c r="J275" s="30">
        <f>IF(I275&lt;=Calculator!$F$9,J274+Calculator!$F$6*'Growth rate'!O275,0)</f>
        <v>0</v>
      </c>
      <c r="K275" s="23">
        <f t="shared" si="43"/>
        <v>2.73</v>
      </c>
      <c r="L275" s="23">
        <f t="shared" si="49"/>
        <v>100</v>
      </c>
      <c r="M275" s="23">
        <f t="shared" si="44"/>
        <v>7.919999999999999</v>
      </c>
      <c r="N275" s="23">
        <f t="shared" si="45"/>
        <v>7.919999999999999</v>
      </c>
      <c r="O275" s="23">
        <f t="shared" si="47"/>
        <v>-6.919999999999999</v>
      </c>
    </row>
    <row r="276" spans="1:15" x14ac:dyDescent="0.35">
      <c r="A276" s="23">
        <v>274</v>
      </c>
      <c r="B276" s="30">
        <f>IF(A276&lt;=Calculator!$B$9,B275+Calculator!$B$6*'Growth rate'!G276,0)</f>
        <v>0</v>
      </c>
      <c r="C276" s="23">
        <f t="shared" si="40"/>
        <v>2.74</v>
      </c>
      <c r="D276" s="23">
        <f t="shared" si="48"/>
        <v>100</v>
      </c>
      <c r="E276" s="23">
        <f t="shared" si="41"/>
        <v>7.9600000000000009</v>
      </c>
      <c r="F276" s="23">
        <f t="shared" si="42"/>
        <v>7.9600000000000009</v>
      </c>
      <c r="G276" s="23">
        <f t="shared" si="46"/>
        <v>-6.9600000000000009</v>
      </c>
      <c r="I276" s="23">
        <v>274</v>
      </c>
      <c r="J276" s="30">
        <f>IF(I276&lt;=Calculator!$F$9,J275+Calculator!$F$6*'Growth rate'!O276,0)</f>
        <v>0</v>
      </c>
      <c r="K276" s="23">
        <f t="shared" si="43"/>
        <v>2.74</v>
      </c>
      <c r="L276" s="23">
        <f t="shared" si="49"/>
        <v>100</v>
      </c>
      <c r="M276" s="23">
        <f t="shared" si="44"/>
        <v>7.9600000000000009</v>
      </c>
      <c r="N276" s="23">
        <f t="shared" si="45"/>
        <v>7.9600000000000009</v>
      </c>
      <c r="O276" s="23">
        <f t="shared" si="47"/>
        <v>-6.9600000000000009</v>
      </c>
    </row>
    <row r="277" spans="1:15" x14ac:dyDescent="0.35">
      <c r="A277" s="23">
        <v>275</v>
      </c>
      <c r="B277" s="30">
        <f>IF(A277&lt;=Calculator!$B$9,B276+Calculator!$B$6*'Growth rate'!G277,0)</f>
        <v>0</v>
      </c>
      <c r="C277" s="23">
        <f t="shared" si="40"/>
        <v>2.75</v>
      </c>
      <c r="D277" s="23">
        <f t="shared" si="48"/>
        <v>100</v>
      </c>
      <c r="E277" s="23">
        <f t="shared" si="41"/>
        <v>8</v>
      </c>
      <c r="F277" s="23">
        <f t="shared" si="42"/>
        <v>8</v>
      </c>
      <c r="G277" s="23">
        <f t="shared" si="46"/>
        <v>-7</v>
      </c>
      <c r="I277" s="23">
        <v>275</v>
      </c>
      <c r="J277" s="30">
        <f>IF(I277&lt;=Calculator!$F$9,J276+Calculator!$F$6*'Growth rate'!O277,0)</f>
        <v>0</v>
      </c>
      <c r="K277" s="23">
        <f t="shared" si="43"/>
        <v>2.75</v>
      </c>
      <c r="L277" s="23">
        <f t="shared" si="49"/>
        <v>100</v>
      </c>
      <c r="M277" s="23">
        <f t="shared" si="44"/>
        <v>8</v>
      </c>
      <c r="N277" s="23">
        <f t="shared" si="45"/>
        <v>8</v>
      </c>
      <c r="O277" s="23">
        <f t="shared" si="47"/>
        <v>-7</v>
      </c>
    </row>
    <row r="278" spans="1:15" x14ac:dyDescent="0.35">
      <c r="A278" s="23">
        <v>276</v>
      </c>
      <c r="B278" s="30">
        <f>IF(A278&lt;=Calculator!$B$9,B277+Calculator!$B$6*'Growth rate'!G278,0)</f>
        <v>0</v>
      </c>
      <c r="C278" s="23">
        <f t="shared" si="40"/>
        <v>2.76</v>
      </c>
      <c r="D278" s="23">
        <f t="shared" si="48"/>
        <v>100</v>
      </c>
      <c r="E278" s="23">
        <f t="shared" si="41"/>
        <v>8.0399999999999991</v>
      </c>
      <c r="F278" s="23">
        <f t="shared" si="42"/>
        <v>8.0399999999999991</v>
      </c>
      <c r="G278" s="23">
        <f t="shared" si="46"/>
        <v>-7.0399999999999991</v>
      </c>
      <c r="I278" s="23">
        <v>276</v>
      </c>
      <c r="J278" s="30">
        <f>IF(I278&lt;=Calculator!$F$9,J277+Calculator!$F$6*'Growth rate'!O278,0)</f>
        <v>0</v>
      </c>
      <c r="K278" s="23">
        <f t="shared" si="43"/>
        <v>2.76</v>
      </c>
      <c r="L278" s="23">
        <f t="shared" si="49"/>
        <v>100</v>
      </c>
      <c r="M278" s="23">
        <f t="shared" si="44"/>
        <v>8.0399999999999991</v>
      </c>
      <c r="N278" s="23">
        <f t="shared" si="45"/>
        <v>8.0399999999999991</v>
      </c>
      <c r="O278" s="23">
        <f t="shared" si="47"/>
        <v>-7.0399999999999991</v>
      </c>
    </row>
    <row r="279" spans="1:15" x14ac:dyDescent="0.35">
      <c r="A279" s="23">
        <v>277</v>
      </c>
      <c r="B279" s="30">
        <f>IF(A279&lt;=Calculator!$B$9,B278+Calculator!$B$6*'Growth rate'!G279,0)</f>
        <v>0</v>
      </c>
      <c r="C279" s="23">
        <f t="shared" si="40"/>
        <v>2.77</v>
      </c>
      <c r="D279" s="23">
        <f t="shared" si="48"/>
        <v>100</v>
      </c>
      <c r="E279" s="23">
        <f t="shared" si="41"/>
        <v>8.08</v>
      </c>
      <c r="F279" s="23">
        <f t="shared" si="42"/>
        <v>8.08</v>
      </c>
      <c r="G279" s="23">
        <f t="shared" si="46"/>
        <v>-7.08</v>
      </c>
      <c r="I279" s="23">
        <v>277</v>
      </c>
      <c r="J279" s="30">
        <f>IF(I279&lt;=Calculator!$F$9,J278+Calculator!$F$6*'Growth rate'!O279,0)</f>
        <v>0</v>
      </c>
      <c r="K279" s="23">
        <f t="shared" si="43"/>
        <v>2.77</v>
      </c>
      <c r="L279" s="23">
        <f t="shared" si="49"/>
        <v>100</v>
      </c>
      <c r="M279" s="23">
        <f t="shared" si="44"/>
        <v>8.08</v>
      </c>
      <c r="N279" s="23">
        <f t="shared" si="45"/>
        <v>8.08</v>
      </c>
      <c r="O279" s="23">
        <f t="shared" si="47"/>
        <v>-7.08</v>
      </c>
    </row>
    <row r="280" spans="1:15" x14ac:dyDescent="0.35">
      <c r="A280" s="23">
        <v>278</v>
      </c>
      <c r="B280" s="30">
        <f>IF(A280&lt;=Calculator!$B$9,B279+Calculator!$B$6*'Growth rate'!G280,0)</f>
        <v>0</v>
      </c>
      <c r="C280" s="23">
        <f t="shared" si="40"/>
        <v>2.78</v>
      </c>
      <c r="D280" s="23">
        <f t="shared" si="48"/>
        <v>100</v>
      </c>
      <c r="E280" s="23">
        <f t="shared" si="41"/>
        <v>8.1199999999999992</v>
      </c>
      <c r="F280" s="23">
        <f t="shared" si="42"/>
        <v>8.1199999999999992</v>
      </c>
      <c r="G280" s="23">
        <f t="shared" si="46"/>
        <v>-7.1199999999999992</v>
      </c>
      <c r="I280" s="23">
        <v>278</v>
      </c>
      <c r="J280" s="30">
        <f>IF(I280&lt;=Calculator!$F$9,J279+Calculator!$F$6*'Growth rate'!O280,0)</f>
        <v>0</v>
      </c>
      <c r="K280" s="23">
        <f t="shared" si="43"/>
        <v>2.78</v>
      </c>
      <c r="L280" s="23">
        <f t="shared" si="49"/>
        <v>100</v>
      </c>
      <c r="M280" s="23">
        <f t="shared" si="44"/>
        <v>8.1199999999999992</v>
      </c>
      <c r="N280" s="23">
        <f t="shared" si="45"/>
        <v>8.1199999999999992</v>
      </c>
      <c r="O280" s="23">
        <f t="shared" si="47"/>
        <v>-7.1199999999999992</v>
      </c>
    </row>
    <row r="281" spans="1:15" x14ac:dyDescent="0.35">
      <c r="A281" s="23">
        <v>279</v>
      </c>
      <c r="B281" s="30">
        <f>IF(A281&lt;=Calculator!$B$9,B280+Calculator!$B$6*'Growth rate'!G281,0)</f>
        <v>0</v>
      </c>
      <c r="C281" s="23">
        <f t="shared" si="40"/>
        <v>2.79</v>
      </c>
      <c r="D281" s="23">
        <f t="shared" si="48"/>
        <v>100</v>
      </c>
      <c r="E281" s="23">
        <f t="shared" si="41"/>
        <v>8.16</v>
      </c>
      <c r="F281" s="23">
        <f t="shared" si="42"/>
        <v>8.16</v>
      </c>
      <c r="G281" s="23">
        <f t="shared" si="46"/>
        <v>-7.16</v>
      </c>
      <c r="I281" s="23">
        <v>279</v>
      </c>
      <c r="J281" s="30">
        <f>IF(I281&lt;=Calculator!$F$9,J280+Calculator!$F$6*'Growth rate'!O281,0)</f>
        <v>0</v>
      </c>
      <c r="K281" s="23">
        <f t="shared" si="43"/>
        <v>2.79</v>
      </c>
      <c r="L281" s="23">
        <f t="shared" si="49"/>
        <v>100</v>
      </c>
      <c r="M281" s="23">
        <f t="shared" si="44"/>
        <v>8.16</v>
      </c>
      <c r="N281" s="23">
        <f t="shared" si="45"/>
        <v>8.16</v>
      </c>
      <c r="O281" s="23">
        <f t="shared" si="47"/>
        <v>-7.16</v>
      </c>
    </row>
    <row r="282" spans="1:15" x14ac:dyDescent="0.35">
      <c r="A282" s="23">
        <v>280</v>
      </c>
      <c r="B282" s="30">
        <f>IF(A282&lt;=Calculator!$B$9,B281+Calculator!$B$6*'Growth rate'!G282,0)</f>
        <v>0</v>
      </c>
      <c r="C282" s="23">
        <f t="shared" si="40"/>
        <v>2.8</v>
      </c>
      <c r="D282" s="23">
        <f t="shared" si="48"/>
        <v>100</v>
      </c>
      <c r="E282" s="23">
        <f t="shared" si="41"/>
        <v>8.1999999999999993</v>
      </c>
      <c r="F282" s="23">
        <f t="shared" si="42"/>
        <v>8.1999999999999993</v>
      </c>
      <c r="G282" s="23">
        <f t="shared" si="46"/>
        <v>-7.1999999999999993</v>
      </c>
      <c r="I282" s="23">
        <v>280</v>
      </c>
      <c r="J282" s="30">
        <f>IF(I282&lt;=Calculator!$F$9,J281+Calculator!$F$6*'Growth rate'!O282,0)</f>
        <v>0</v>
      </c>
      <c r="K282" s="23">
        <f t="shared" si="43"/>
        <v>2.8</v>
      </c>
      <c r="L282" s="23">
        <f t="shared" si="49"/>
        <v>100</v>
      </c>
      <c r="M282" s="23">
        <f t="shared" si="44"/>
        <v>8.1999999999999993</v>
      </c>
      <c r="N282" s="23">
        <f t="shared" si="45"/>
        <v>8.1999999999999993</v>
      </c>
      <c r="O282" s="23">
        <f t="shared" si="47"/>
        <v>-7.1999999999999993</v>
      </c>
    </row>
    <row r="283" spans="1:15" x14ac:dyDescent="0.35">
      <c r="A283" s="23">
        <v>281</v>
      </c>
      <c r="B283" s="30">
        <f>IF(A283&lt;=Calculator!$B$9,B282+Calculator!$B$6*'Growth rate'!G283,0)</f>
        <v>0</v>
      </c>
      <c r="C283" s="23">
        <f t="shared" si="40"/>
        <v>2.81</v>
      </c>
      <c r="D283" s="23">
        <f t="shared" si="48"/>
        <v>100</v>
      </c>
      <c r="E283" s="23">
        <f t="shared" si="41"/>
        <v>8.24</v>
      </c>
      <c r="F283" s="23">
        <f t="shared" si="42"/>
        <v>8.24</v>
      </c>
      <c r="G283" s="23">
        <f t="shared" si="46"/>
        <v>-7.24</v>
      </c>
      <c r="I283" s="23">
        <v>281</v>
      </c>
      <c r="J283" s="30">
        <f>IF(I283&lt;=Calculator!$F$9,J282+Calculator!$F$6*'Growth rate'!O283,0)</f>
        <v>0</v>
      </c>
      <c r="K283" s="23">
        <f t="shared" si="43"/>
        <v>2.81</v>
      </c>
      <c r="L283" s="23">
        <f t="shared" si="49"/>
        <v>100</v>
      </c>
      <c r="M283" s="23">
        <f t="shared" si="44"/>
        <v>8.24</v>
      </c>
      <c r="N283" s="23">
        <f t="shared" si="45"/>
        <v>8.24</v>
      </c>
      <c r="O283" s="23">
        <f t="shared" si="47"/>
        <v>-7.24</v>
      </c>
    </row>
    <row r="284" spans="1:15" x14ac:dyDescent="0.35">
      <c r="A284" s="23">
        <v>282</v>
      </c>
      <c r="B284" s="30">
        <f>IF(A284&lt;=Calculator!$B$9,B283+Calculator!$B$6*'Growth rate'!G284,0)</f>
        <v>0</v>
      </c>
      <c r="C284" s="23">
        <f t="shared" si="40"/>
        <v>2.82</v>
      </c>
      <c r="D284" s="23">
        <f t="shared" si="48"/>
        <v>100</v>
      </c>
      <c r="E284" s="23">
        <f t="shared" si="41"/>
        <v>8.2799999999999994</v>
      </c>
      <c r="F284" s="23">
        <f t="shared" si="42"/>
        <v>8.2799999999999994</v>
      </c>
      <c r="G284" s="23">
        <f t="shared" si="46"/>
        <v>-7.2799999999999994</v>
      </c>
      <c r="I284" s="23">
        <v>282</v>
      </c>
      <c r="J284" s="30">
        <f>IF(I284&lt;=Calculator!$F$9,J283+Calculator!$F$6*'Growth rate'!O284,0)</f>
        <v>0</v>
      </c>
      <c r="K284" s="23">
        <f t="shared" si="43"/>
        <v>2.82</v>
      </c>
      <c r="L284" s="23">
        <f t="shared" si="49"/>
        <v>100</v>
      </c>
      <c r="M284" s="23">
        <f t="shared" si="44"/>
        <v>8.2799999999999994</v>
      </c>
      <c r="N284" s="23">
        <f t="shared" si="45"/>
        <v>8.2799999999999994</v>
      </c>
      <c r="O284" s="23">
        <f t="shared" si="47"/>
        <v>-7.2799999999999994</v>
      </c>
    </row>
    <row r="285" spans="1:15" x14ac:dyDescent="0.35">
      <c r="A285" s="23">
        <v>283</v>
      </c>
      <c r="B285" s="30">
        <f>IF(A285&lt;=Calculator!$B$9,B284+Calculator!$B$6*'Growth rate'!G285,0)</f>
        <v>0</v>
      </c>
      <c r="C285" s="23">
        <f t="shared" si="40"/>
        <v>2.83</v>
      </c>
      <c r="D285" s="23">
        <f t="shared" si="48"/>
        <v>100</v>
      </c>
      <c r="E285" s="23">
        <f t="shared" si="41"/>
        <v>8.32</v>
      </c>
      <c r="F285" s="23">
        <f t="shared" si="42"/>
        <v>8.32</v>
      </c>
      <c r="G285" s="23">
        <f t="shared" si="46"/>
        <v>-7.32</v>
      </c>
      <c r="I285" s="23">
        <v>283</v>
      </c>
      <c r="J285" s="30">
        <f>IF(I285&lt;=Calculator!$F$9,J284+Calculator!$F$6*'Growth rate'!O285,0)</f>
        <v>0</v>
      </c>
      <c r="K285" s="23">
        <f t="shared" si="43"/>
        <v>2.83</v>
      </c>
      <c r="L285" s="23">
        <f t="shared" si="49"/>
        <v>100</v>
      </c>
      <c r="M285" s="23">
        <f t="shared" si="44"/>
        <v>8.32</v>
      </c>
      <c r="N285" s="23">
        <f t="shared" si="45"/>
        <v>8.32</v>
      </c>
      <c r="O285" s="23">
        <f t="shared" si="47"/>
        <v>-7.32</v>
      </c>
    </row>
    <row r="286" spans="1:15" x14ac:dyDescent="0.35">
      <c r="A286" s="23">
        <v>284</v>
      </c>
      <c r="B286" s="30">
        <f>IF(A286&lt;=Calculator!$B$9,B285+Calculator!$B$6*'Growth rate'!G286,0)</f>
        <v>0</v>
      </c>
      <c r="C286" s="23">
        <f t="shared" si="40"/>
        <v>2.84</v>
      </c>
      <c r="D286" s="23">
        <f t="shared" si="48"/>
        <v>100</v>
      </c>
      <c r="E286" s="23">
        <f t="shared" si="41"/>
        <v>8.36</v>
      </c>
      <c r="F286" s="23">
        <f t="shared" si="42"/>
        <v>8.36</v>
      </c>
      <c r="G286" s="23">
        <f t="shared" si="46"/>
        <v>-7.3599999999999994</v>
      </c>
      <c r="I286" s="23">
        <v>284</v>
      </c>
      <c r="J286" s="30">
        <f>IF(I286&lt;=Calculator!$F$9,J285+Calculator!$F$6*'Growth rate'!O286,0)</f>
        <v>0</v>
      </c>
      <c r="K286" s="23">
        <f t="shared" si="43"/>
        <v>2.84</v>
      </c>
      <c r="L286" s="23">
        <f t="shared" si="49"/>
        <v>100</v>
      </c>
      <c r="M286" s="23">
        <f t="shared" si="44"/>
        <v>8.36</v>
      </c>
      <c r="N286" s="23">
        <f t="shared" si="45"/>
        <v>8.36</v>
      </c>
      <c r="O286" s="23">
        <f t="shared" si="47"/>
        <v>-7.3599999999999994</v>
      </c>
    </row>
    <row r="287" spans="1:15" x14ac:dyDescent="0.35">
      <c r="A287" s="23">
        <v>285</v>
      </c>
      <c r="B287" s="30">
        <f>IF(A287&lt;=Calculator!$B$9,B286+Calculator!$B$6*'Growth rate'!G287,0)</f>
        <v>0</v>
      </c>
      <c r="C287" s="23">
        <f t="shared" si="40"/>
        <v>2.85</v>
      </c>
      <c r="D287" s="23">
        <f t="shared" si="48"/>
        <v>100</v>
      </c>
      <c r="E287" s="23">
        <f t="shared" si="41"/>
        <v>8.4</v>
      </c>
      <c r="F287" s="23">
        <f t="shared" si="42"/>
        <v>8.4</v>
      </c>
      <c r="G287" s="23">
        <f t="shared" si="46"/>
        <v>-7.4</v>
      </c>
      <c r="I287" s="23">
        <v>285</v>
      </c>
      <c r="J287" s="30">
        <f>IF(I287&lt;=Calculator!$F$9,J286+Calculator!$F$6*'Growth rate'!O287,0)</f>
        <v>0</v>
      </c>
      <c r="K287" s="23">
        <f t="shared" si="43"/>
        <v>2.85</v>
      </c>
      <c r="L287" s="23">
        <f t="shared" si="49"/>
        <v>100</v>
      </c>
      <c r="M287" s="23">
        <f t="shared" si="44"/>
        <v>8.4</v>
      </c>
      <c r="N287" s="23">
        <f t="shared" si="45"/>
        <v>8.4</v>
      </c>
      <c r="O287" s="23">
        <f t="shared" si="47"/>
        <v>-7.4</v>
      </c>
    </row>
    <row r="288" spans="1:15" x14ac:dyDescent="0.35">
      <c r="A288" s="23">
        <v>286</v>
      </c>
      <c r="B288" s="30">
        <f>IF(A288&lt;=Calculator!$B$9,B287+Calculator!$B$6*'Growth rate'!G288,0)</f>
        <v>0</v>
      </c>
      <c r="C288" s="23">
        <f t="shared" si="40"/>
        <v>2.86</v>
      </c>
      <c r="D288" s="23">
        <f t="shared" si="48"/>
        <v>100</v>
      </c>
      <c r="E288" s="23">
        <f t="shared" si="41"/>
        <v>8.44</v>
      </c>
      <c r="F288" s="23">
        <f t="shared" si="42"/>
        <v>8.44</v>
      </c>
      <c r="G288" s="23">
        <f t="shared" si="46"/>
        <v>-7.4399999999999995</v>
      </c>
      <c r="I288" s="23">
        <v>286</v>
      </c>
      <c r="J288" s="30">
        <f>IF(I288&lt;=Calculator!$F$9,J287+Calculator!$F$6*'Growth rate'!O288,0)</f>
        <v>0</v>
      </c>
      <c r="K288" s="23">
        <f t="shared" si="43"/>
        <v>2.86</v>
      </c>
      <c r="L288" s="23">
        <f t="shared" si="49"/>
        <v>100</v>
      </c>
      <c r="M288" s="23">
        <f t="shared" si="44"/>
        <v>8.44</v>
      </c>
      <c r="N288" s="23">
        <f t="shared" si="45"/>
        <v>8.44</v>
      </c>
      <c r="O288" s="23">
        <f t="shared" si="47"/>
        <v>-7.4399999999999995</v>
      </c>
    </row>
    <row r="289" spans="1:15" x14ac:dyDescent="0.35">
      <c r="A289" s="23">
        <v>287</v>
      </c>
      <c r="B289" s="30">
        <f>IF(A289&lt;=Calculator!$B$9,B288+Calculator!$B$6*'Growth rate'!G289,0)</f>
        <v>0</v>
      </c>
      <c r="C289" s="23">
        <f t="shared" si="40"/>
        <v>2.87</v>
      </c>
      <c r="D289" s="23">
        <f t="shared" si="48"/>
        <v>100</v>
      </c>
      <c r="E289" s="23">
        <f t="shared" si="41"/>
        <v>8.48</v>
      </c>
      <c r="F289" s="23">
        <f t="shared" si="42"/>
        <v>8.48</v>
      </c>
      <c r="G289" s="23">
        <f t="shared" si="46"/>
        <v>-7.48</v>
      </c>
      <c r="I289" s="23">
        <v>287</v>
      </c>
      <c r="J289" s="30">
        <f>IF(I289&lt;=Calculator!$F$9,J288+Calculator!$F$6*'Growth rate'!O289,0)</f>
        <v>0</v>
      </c>
      <c r="K289" s="23">
        <f t="shared" si="43"/>
        <v>2.87</v>
      </c>
      <c r="L289" s="23">
        <f t="shared" si="49"/>
        <v>100</v>
      </c>
      <c r="M289" s="23">
        <f t="shared" si="44"/>
        <v>8.48</v>
      </c>
      <c r="N289" s="23">
        <f t="shared" si="45"/>
        <v>8.48</v>
      </c>
      <c r="O289" s="23">
        <f t="shared" si="47"/>
        <v>-7.48</v>
      </c>
    </row>
    <row r="290" spans="1:15" x14ac:dyDescent="0.35">
      <c r="A290" s="23">
        <v>288</v>
      </c>
      <c r="B290" s="30">
        <f>IF(A290&lt;=Calculator!$B$9,B289+Calculator!$B$6*'Growth rate'!G290,0)</f>
        <v>0</v>
      </c>
      <c r="C290" s="23">
        <f t="shared" si="40"/>
        <v>2.88</v>
      </c>
      <c r="D290" s="23">
        <f t="shared" si="48"/>
        <v>100</v>
      </c>
      <c r="E290" s="23">
        <f t="shared" si="41"/>
        <v>8.52</v>
      </c>
      <c r="F290" s="23">
        <f t="shared" si="42"/>
        <v>8.52</v>
      </c>
      <c r="G290" s="23">
        <f t="shared" si="46"/>
        <v>-7.52</v>
      </c>
      <c r="I290" s="23">
        <v>288</v>
      </c>
      <c r="J290" s="30">
        <f>IF(I290&lt;=Calculator!$F$9,J289+Calculator!$F$6*'Growth rate'!O290,0)</f>
        <v>0</v>
      </c>
      <c r="K290" s="23">
        <f t="shared" si="43"/>
        <v>2.88</v>
      </c>
      <c r="L290" s="23">
        <f t="shared" si="49"/>
        <v>100</v>
      </c>
      <c r="M290" s="23">
        <f t="shared" si="44"/>
        <v>8.52</v>
      </c>
      <c r="N290" s="23">
        <f t="shared" si="45"/>
        <v>8.52</v>
      </c>
      <c r="O290" s="23">
        <f t="shared" si="47"/>
        <v>-7.52</v>
      </c>
    </row>
    <row r="291" spans="1:15" x14ac:dyDescent="0.35">
      <c r="A291" s="23">
        <v>289</v>
      </c>
      <c r="B291" s="30">
        <f>IF(A291&lt;=Calculator!$B$9,B290+Calculator!$B$6*'Growth rate'!G291,0)</f>
        <v>0</v>
      </c>
      <c r="C291" s="23">
        <f t="shared" si="40"/>
        <v>2.89</v>
      </c>
      <c r="D291" s="23">
        <f t="shared" si="48"/>
        <v>100</v>
      </c>
      <c r="E291" s="23">
        <f t="shared" si="41"/>
        <v>8.56</v>
      </c>
      <c r="F291" s="23">
        <f t="shared" si="42"/>
        <v>8.56</v>
      </c>
      <c r="G291" s="23">
        <f t="shared" si="46"/>
        <v>-7.5600000000000005</v>
      </c>
      <c r="I291" s="23">
        <v>289</v>
      </c>
      <c r="J291" s="30">
        <f>IF(I291&lt;=Calculator!$F$9,J290+Calculator!$F$6*'Growth rate'!O291,0)</f>
        <v>0</v>
      </c>
      <c r="K291" s="23">
        <f t="shared" si="43"/>
        <v>2.89</v>
      </c>
      <c r="L291" s="23">
        <f t="shared" si="49"/>
        <v>100</v>
      </c>
      <c r="M291" s="23">
        <f t="shared" si="44"/>
        <v>8.56</v>
      </c>
      <c r="N291" s="23">
        <f t="shared" si="45"/>
        <v>8.56</v>
      </c>
      <c r="O291" s="23">
        <f t="shared" si="47"/>
        <v>-7.5600000000000005</v>
      </c>
    </row>
    <row r="292" spans="1:15" x14ac:dyDescent="0.35">
      <c r="A292" s="23">
        <v>290</v>
      </c>
      <c r="B292" s="30">
        <f>IF(A292&lt;=Calculator!$B$9,B291+Calculator!$B$6*'Growth rate'!G292,0)</f>
        <v>0</v>
      </c>
      <c r="C292" s="23">
        <f t="shared" si="40"/>
        <v>2.9</v>
      </c>
      <c r="D292" s="23">
        <f t="shared" si="48"/>
        <v>100</v>
      </c>
      <c r="E292" s="23">
        <f t="shared" si="41"/>
        <v>8.6</v>
      </c>
      <c r="F292" s="23">
        <f t="shared" si="42"/>
        <v>8.6</v>
      </c>
      <c r="G292" s="23">
        <f t="shared" si="46"/>
        <v>-7.6</v>
      </c>
      <c r="I292" s="23">
        <v>290</v>
      </c>
      <c r="J292" s="30">
        <f>IF(I292&lt;=Calculator!$F$9,J291+Calculator!$F$6*'Growth rate'!O292,0)</f>
        <v>0</v>
      </c>
      <c r="K292" s="23">
        <f t="shared" si="43"/>
        <v>2.9</v>
      </c>
      <c r="L292" s="23">
        <f t="shared" si="49"/>
        <v>100</v>
      </c>
      <c r="M292" s="23">
        <f t="shared" si="44"/>
        <v>8.6</v>
      </c>
      <c r="N292" s="23">
        <f t="shared" si="45"/>
        <v>8.6</v>
      </c>
      <c r="O292" s="23">
        <f t="shared" si="47"/>
        <v>-7.6</v>
      </c>
    </row>
    <row r="293" spans="1:15" x14ac:dyDescent="0.35">
      <c r="A293" s="23">
        <v>291</v>
      </c>
      <c r="B293" s="30">
        <f>IF(A293&lt;=Calculator!$B$9,B292+Calculator!$B$6*'Growth rate'!G293,0)</f>
        <v>0</v>
      </c>
      <c r="C293" s="23">
        <f t="shared" si="40"/>
        <v>2.91</v>
      </c>
      <c r="D293" s="23">
        <f t="shared" si="48"/>
        <v>100</v>
      </c>
      <c r="E293" s="23">
        <f t="shared" si="41"/>
        <v>8.64</v>
      </c>
      <c r="F293" s="23">
        <f t="shared" si="42"/>
        <v>8.64</v>
      </c>
      <c r="G293" s="23">
        <f t="shared" si="46"/>
        <v>-7.6400000000000006</v>
      </c>
      <c r="I293" s="23">
        <v>291</v>
      </c>
      <c r="J293" s="30">
        <f>IF(I293&lt;=Calculator!$F$9,J292+Calculator!$F$6*'Growth rate'!O293,0)</f>
        <v>0</v>
      </c>
      <c r="K293" s="23">
        <f t="shared" si="43"/>
        <v>2.91</v>
      </c>
      <c r="L293" s="23">
        <f t="shared" si="49"/>
        <v>100</v>
      </c>
      <c r="M293" s="23">
        <f t="shared" si="44"/>
        <v>8.64</v>
      </c>
      <c r="N293" s="23">
        <f t="shared" si="45"/>
        <v>8.64</v>
      </c>
      <c r="O293" s="23">
        <f t="shared" si="47"/>
        <v>-7.6400000000000006</v>
      </c>
    </row>
    <row r="294" spans="1:15" x14ac:dyDescent="0.35">
      <c r="A294" s="23">
        <v>292</v>
      </c>
      <c r="B294" s="30">
        <f>IF(A294&lt;=Calculator!$B$9,B293+Calculator!$B$6*'Growth rate'!G294,0)</f>
        <v>0</v>
      </c>
      <c r="C294" s="23">
        <f t="shared" si="40"/>
        <v>2.92</v>
      </c>
      <c r="D294" s="23">
        <f t="shared" si="48"/>
        <v>100</v>
      </c>
      <c r="E294" s="23">
        <f t="shared" si="41"/>
        <v>8.68</v>
      </c>
      <c r="F294" s="23">
        <f t="shared" si="42"/>
        <v>8.68</v>
      </c>
      <c r="G294" s="23">
        <f t="shared" si="46"/>
        <v>-7.68</v>
      </c>
      <c r="I294" s="23">
        <v>292</v>
      </c>
      <c r="J294" s="30">
        <f>IF(I294&lt;=Calculator!$F$9,J293+Calculator!$F$6*'Growth rate'!O294,0)</f>
        <v>0</v>
      </c>
      <c r="K294" s="23">
        <f t="shared" si="43"/>
        <v>2.92</v>
      </c>
      <c r="L294" s="23">
        <f t="shared" si="49"/>
        <v>100</v>
      </c>
      <c r="M294" s="23">
        <f t="shared" si="44"/>
        <v>8.68</v>
      </c>
      <c r="N294" s="23">
        <f t="shared" si="45"/>
        <v>8.68</v>
      </c>
      <c r="O294" s="23">
        <f t="shared" si="47"/>
        <v>-7.68</v>
      </c>
    </row>
    <row r="295" spans="1:15" x14ac:dyDescent="0.35">
      <c r="A295" s="23">
        <v>293</v>
      </c>
      <c r="B295" s="30">
        <f>IF(A295&lt;=Calculator!$B$9,B294+Calculator!$B$6*'Growth rate'!G295,0)</f>
        <v>0</v>
      </c>
      <c r="C295" s="23">
        <f t="shared" si="40"/>
        <v>2.93</v>
      </c>
      <c r="D295" s="23">
        <f t="shared" si="48"/>
        <v>100</v>
      </c>
      <c r="E295" s="23">
        <f t="shared" si="41"/>
        <v>8.7200000000000006</v>
      </c>
      <c r="F295" s="23">
        <f t="shared" si="42"/>
        <v>8.7200000000000006</v>
      </c>
      <c r="G295" s="23">
        <f t="shared" si="46"/>
        <v>-7.7200000000000006</v>
      </c>
      <c r="I295" s="23">
        <v>293</v>
      </c>
      <c r="J295" s="30">
        <f>IF(I295&lt;=Calculator!$F$9,J294+Calculator!$F$6*'Growth rate'!O295,0)</f>
        <v>0</v>
      </c>
      <c r="K295" s="23">
        <f t="shared" si="43"/>
        <v>2.93</v>
      </c>
      <c r="L295" s="23">
        <f t="shared" si="49"/>
        <v>100</v>
      </c>
      <c r="M295" s="23">
        <f t="shared" si="44"/>
        <v>8.7200000000000006</v>
      </c>
      <c r="N295" s="23">
        <f t="shared" si="45"/>
        <v>8.7200000000000006</v>
      </c>
      <c r="O295" s="23">
        <f t="shared" si="47"/>
        <v>-7.7200000000000006</v>
      </c>
    </row>
    <row r="296" spans="1:15" x14ac:dyDescent="0.35">
      <c r="A296" s="23">
        <v>294</v>
      </c>
      <c r="B296" s="30">
        <f>IF(A296&lt;=Calculator!$B$9,B295+Calculator!$B$6*'Growth rate'!G296,0)</f>
        <v>0</v>
      </c>
      <c r="C296" s="23">
        <f t="shared" si="40"/>
        <v>2.94</v>
      </c>
      <c r="D296" s="23">
        <f t="shared" si="48"/>
        <v>100</v>
      </c>
      <c r="E296" s="23">
        <f t="shared" si="41"/>
        <v>8.76</v>
      </c>
      <c r="F296" s="23">
        <f t="shared" si="42"/>
        <v>8.76</v>
      </c>
      <c r="G296" s="23">
        <f t="shared" si="46"/>
        <v>-7.76</v>
      </c>
      <c r="I296" s="23">
        <v>294</v>
      </c>
      <c r="J296" s="30">
        <f>IF(I296&lt;=Calculator!$F$9,J295+Calculator!$F$6*'Growth rate'!O296,0)</f>
        <v>0</v>
      </c>
      <c r="K296" s="23">
        <f t="shared" si="43"/>
        <v>2.94</v>
      </c>
      <c r="L296" s="23">
        <f t="shared" si="49"/>
        <v>100</v>
      </c>
      <c r="M296" s="23">
        <f t="shared" si="44"/>
        <v>8.76</v>
      </c>
      <c r="N296" s="23">
        <f t="shared" si="45"/>
        <v>8.76</v>
      </c>
      <c r="O296" s="23">
        <f t="shared" si="47"/>
        <v>-7.76</v>
      </c>
    </row>
    <row r="297" spans="1:15" x14ac:dyDescent="0.35">
      <c r="A297" s="23">
        <v>295</v>
      </c>
      <c r="B297" s="30">
        <f>IF(A297&lt;=Calculator!$B$9,B296+Calculator!$B$6*'Growth rate'!G297,0)</f>
        <v>0</v>
      </c>
      <c r="C297" s="23">
        <f t="shared" si="40"/>
        <v>2.95</v>
      </c>
      <c r="D297" s="23">
        <f t="shared" si="48"/>
        <v>100</v>
      </c>
      <c r="E297" s="23">
        <f t="shared" si="41"/>
        <v>8.8000000000000007</v>
      </c>
      <c r="F297" s="23">
        <f t="shared" si="42"/>
        <v>8.8000000000000007</v>
      </c>
      <c r="G297" s="23">
        <f t="shared" si="46"/>
        <v>-7.8000000000000007</v>
      </c>
      <c r="I297" s="23">
        <v>295</v>
      </c>
      <c r="J297" s="30">
        <f>IF(I297&lt;=Calculator!$F$9,J296+Calculator!$F$6*'Growth rate'!O297,0)</f>
        <v>0</v>
      </c>
      <c r="K297" s="23">
        <f t="shared" si="43"/>
        <v>2.95</v>
      </c>
      <c r="L297" s="23">
        <f t="shared" si="49"/>
        <v>100</v>
      </c>
      <c r="M297" s="23">
        <f t="shared" si="44"/>
        <v>8.8000000000000007</v>
      </c>
      <c r="N297" s="23">
        <f t="shared" si="45"/>
        <v>8.8000000000000007</v>
      </c>
      <c r="O297" s="23">
        <f t="shared" si="47"/>
        <v>-7.8000000000000007</v>
      </c>
    </row>
    <row r="298" spans="1:15" x14ac:dyDescent="0.35">
      <c r="A298" s="23">
        <v>296</v>
      </c>
      <c r="B298" s="30">
        <f>IF(A298&lt;=Calculator!$B$9,B297+Calculator!$B$6*'Growth rate'!G298,0)</f>
        <v>0</v>
      </c>
      <c r="C298" s="23">
        <f t="shared" si="40"/>
        <v>2.96</v>
      </c>
      <c r="D298" s="23">
        <f t="shared" si="48"/>
        <v>100</v>
      </c>
      <c r="E298" s="23">
        <f t="shared" si="41"/>
        <v>8.84</v>
      </c>
      <c r="F298" s="23">
        <f t="shared" si="42"/>
        <v>8.84</v>
      </c>
      <c r="G298" s="23">
        <f t="shared" si="46"/>
        <v>-7.84</v>
      </c>
      <c r="I298" s="23">
        <v>296</v>
      </c>
      <c r="J298" s="30">
        <f>IF(I298&lt;=Calculator!$F$9,J297+Calculator!$F$6*'Growth rate'!O298,0)</f>
        <v>0</v>
      </c>
      <c r="K298" s="23">
        <f t="shared" si="43"/>
        <v>2.96</v>
      </c>
      <c r="L298" s="23">
        <f t="shared" si="49"/>
        <v>100</v>
      </c>
      <c r="M298" s="23">
        <f t="shared" si="44"/>
        <v>8.84</v>
      </c>
      <c r="N298" s="23">
        <f t="shared" si="45"/>
        <v>8.84</v>
      </c>
      <c r="O298" s="23">
        <f t="shared" si="47"/>
        <v>-7.84</v>
      </c>
    </row>
    <row r="299" spans="1:15" x14ac:dyDescent="0.35">
      <c r="A299" s="23">
        <v>297</v>
      </c>
      <c r="B299" s="30">
        <f>IF(A299&lt;=Calculator!$B$9,B298+Calculator!$B$6*'Growth rate'!G299,0)</f>
        <v>0</v>
      </c>
      <c r="C299" s="23">
        <f t="shared" si="40"/>
        <v>2.97</v>
      </c>
      <c r="D299" s="23">
        <f t="shared" si="48"/>
        <v>100</v>
      </c>
      <c r="E299" s="23">
        <f t="shared" si="41"/>
        <v>8.8800000000000008</v>
      </c>
      <c r="F299" s="23">
        <f t="shared" si="42"/>
        <v>8.8800000000000008</v>
      </c>
      <c r="G299" s="23">
        <f t="shared" si="46"/>
        <v>-7.8800000000000008</v>
      </c>
      <c r="I299" s="23">
        <v>297</v>
      </c>
      <c r="J299" s="30">
        <f>IF(I299&lt;=Calculator!$F$9,J298+Calculator!$F$6*'Growth rate'!O299,0)</f>
        <v>0</v>
      </c>
      <c r="K299" s="23">
        <f t="shared" si="43"/>
        <v>2.97</v>
      </c>
      <c r="L299" s="23">
        <f t="shared" si="49"/>
        <v>100</v>
      </c>
      <c r="M299" s="23">
        <f t="shared" si="44"/>
        <v>8.8800000000000008</v>
      </c>
      <c r="N299" s="23">
        <f t="shared" si="45"/>
        <v>8.8800000000000008</v>
      </c>
      <c r="O299" s="23">
        <f t="shared" si="47"/>
        <v>-7.8800000000000008</v>
      </c>
    </row>
    <row r="300" spans="1:15" x14ac:dyDescent="0.35">
      <c r="A300" s="23">
        <v>298</v>
      </c>
      <c r="B300" s="30">
        <f>IF(A300&lt;=Calculator!$B$9,B299+Calculator!$B$6*'Growth rate'!G300,0)</f>
        <v>0</v>
      </c>
      <c r="C300" s="23">
        <f t="shared" si="40"/>
        <v>2.98</v>
      </c>
      <c r="D300" s="23">
        <f t="shared" si="48"/>
        <v>100</v>
      </c>
      <c r="E300" s="23">
        <f t="shared" si="41"/>
        <v>8.92</v>
      </c>
      <c r="F300" s="23">
        <f t="shared" si="42"/>
        <v>8.92</v>
      </c>
      <c r="G300" s="23">
        <f t="shared" si="46"/>
        <v>-7.92</v>
      </c>
      <c r="I300" s="23">
        <v>298</v>
      </c>
      <c r="J300" s="30">
        <f>IF(I300&lt;=Calculator!$F$9,J299+Calculator!$F$6*'Growth rate'!O300,0)</f>
        <v>0</v>
      </c>
      <c r="K300" s="23">
        <f t="shared" si="43"/>
        <v>2.98</v>
      </c>
      <c r="L300" s="23">
        <f t="shared" si="49"/>
        <v>100</v>
      </c>
      <c r="M300" s="23">
        <f t="shared" si="44"/>
        <v>8.92</v>
      </c>
      <c r="N300" s="23">
        <f t="shared" si="45"/>
        <v>8.92</v>
      </c>
      <c r="O300" s="23">
        <f t="shared" si="47"/>
        <v>-7.92</v>
      </c>
    </row>
    <row r="301" spans="1:15" x14ac:dyDescent="0.35">
      <c r="A301" s="23">
        <v>299</v>
      </c>
      <c r="B301" s="30">
        <f>IF(A301&lt;=Calculator!$B$9,B300+Calculator!$B$6*'Growth rate'!G301,0)</f>
        <v>0</v>
      </c>
      <c r="C301" s="23">
        <f t="shared" si="40"/>
        <v>2.99</v>
      </c>
      <c r="D301" s="23">
        <f t="shared" si="48"/>
        <v>100</v>
      </c>
      <c r="E301" s="23">
        <f t="shared" si="41"/>
        <v>8.9600000000000009</v>
      </c>
      <c r="F301" s="23">
        <f t="shared" si="42"/>
        <v>8.9600000000000009</v>
      </c>
      <c r="G301" s="23">
        <f t="shared" si="46"/>
        <v>-7.9600000000000009</v>
      </c>
      <c r="I301" s="23">
        <v>299</v>
      </c>
      <c r="J301" s="30">
        <f>IF(I301&lt;=Calculator!$F$9,J300+Calculator!$F$6*'Growth rate'!O301,0)</f>
        <v>0</v>
      </c>
      <c r="K301" s="23">
        <f t="shared" si="43"/>
        <v>2.99</v>
      </c>
      <c r="L301" s="23">
        <f t="shared" si="49"/>
        <v>100</v>
      </c>
      <c r="M301" s="23">
        <f t="shared" si="44"/>
        <v>8.9600000000000009</v>
      </c>
      <c r="N301" s="23">
        <f t="shared" si="45"/>
        <v>8.9600000000000009</v>
      </c>
      <c r="O301" s="23">
        <f t="shared" si="47"/>
        <v>-7.9600000000000009</v>
      </c>
    </row>
    <row r="302" spans="1:15" x14ac:dyDescent="0.35">
      <c r="A302" s="23">
        <v>300</v>
      </c>
      <c r="B302" s="30">
        <f>IF(A302&lt;=Calculator!$B$9,B301+Calculator!$B$6*'Growth rate'!G302,0)</f>
        <v>0</v>
      </c>
      <c r="C302" s="23">
        <f t="shared" si="40"/>
        <v>3</v>
      </c>
      <c r="D302" s="23">
        <f t="shared" si="48"/>
        <v>100</v>
      </c>
      <c r="E302" s="23">
        <f t="shared" si="41"/>
        <v>9</v>
      </c>
      <c r="F302" s="23">
        <f t="shared" si="42"/>
        <v>9</v>
      </c>
      <c r="G302" s="23">
        <f t="shared" si="46"/>
        <v>-8</v>
      </c>
      <c r="I302" s="23">
        <v>300</v>
      </c>
      <c r="J302" s="30">
        <f>IF(I302&lt;=Calculator!$F$9,J301+Calculator!$F$6*'Growth rate'!O302,0)</f>
        <v>0</v>
      </c>
      <c r="K302" s="23">
        <f t="shared" si="43"/>
        <v>3</v>
      </c>
      <c r="L302" s="23">
        <f t="shared" si="49"/>
        <v>100</v>
      </c>
      <c r="M302" s="23">
        <f t="shared" si="44"/>
        <v>9</v>
      </c>
      <c r="N302" s="23">
        <f t="shared" si="45"/>
        <v>9</v>
      </c>
      <c r="O302" s="23">
        <f t="shared" si="47"/>
        <v>-8</v>
      </c>
    </row>
    <row r="303" spans="1:15" x14ac:dyDescent="0.35">
      <c r="A303" s="23">
        <v>301</v>
      </c>
      <c r="B303" s="30">
        <f>IF(A303&lt;=Calculator!$B$9,B302+Calculator!$B$6*'Growth rate'!G303,0)</f>
        <v>0</v>
      </c>
      <c r="C303" s="23">
        <f t="shared" si="40"/>
        <v>3.01</v>
      </c>
      <c r="D303" s="23">
        <f t="shared" si="48"/>
        <v>100</v>
      </c>
      <c r="E303" s="23">
        <f t="shared" si="41"/>
        <v>9.0399999999999991</v>
      </c>
      <c r="F303" s="23">
        <f t="shared" si="42"/>
        <v>9.0399999999999991</v>
      </c>
      <c r="G303" s="23">
        <f t="shared" si="46"/>
        <v>-8.0399999999999991</v>
      </c>
      <c r="I303" s="23">
        <v>301</v>
      </c>
      <c r="J303" s="30">
        <f>IF(I303&lt;=Calculator!$F$9,J302+Calculator!$F$6*'Growth rate'!O303,0)</f>
        <v>0</v>
      </c>
      <c r="K303" s="23">
        <f t="shared" si="43"/>
        <v>3.01</v>
      </c>
      <c r="L303" s="23">
        <f t="shared" si="49"/>
        <v>100</v>
      </c>
      <c r="M303" s="23">
        <f t="shared" si="44"/>
        <v>9.0399999999999991</v>
      </c>
      <c r="N303" s="23">
        <f t="shared" si="45"/>
        <v>9.0399999999999991</v>
      </c>
      <c r="O303" s="23">
        <f t="shared" si="47"/>
        <v>-8.0399999999999991</v>
      </c>
    </row>
    <row r="304" spans="1:15" x14ac:dyDescent="0.35">
      <c r="A304" s="23">
        <v>302</v>
      </c>
      <c r="B304" s="30">
        <f>IF(A304&lt;=Calculator!$B$9,B303+Calculator!$B$6*'Growth rate'!G304,0)</f>
        <v>0</v>
      </c>
      <c r="C304" s="23">
        <f t="shared" si="40"/>
        <v>3.02</v>
      </c>
      <c r="D304" s="23">
        <f t="shared" si="48"/>
        <v>100</v>
      </c>
      <c r="E304" s="23">
        <f t="shared" si="41"/>
        <v>9.08</v>
      </c>
      <c r="F304" s="23">
        <f t="shared" si="42"/>
        <v>9.08</v>
      </c>
      <c r="G304" s="23">
        <f t="shared" si="46"/>
        <v>-8.08</v>
      </c>
      <c r="I304" s="23">
        <v>302</v>
      </c>
      <c r="J304" s="30">
        <f>IF(I304&lt;=Calculator!$F$9,J303+Calculator!$F$6*'Growth rate'!O304,0)</f>
        <v>0</v>
      </c>
      <c r="K304" s="23">
        <f t="shared" si="43"/>
        <v>3.02</v>
      </c>
      <c r="L304" s="23">
        <f t="shared" si="49"/>
        <v>100</v>
      </c>
      <c r="M304" s="23">
        <f t="shared" si="44"/>
        <v>9.08</v>
      </c>
      <c r="N304" s="23">
        <f t="shared" si="45"/>
        <v>9.08</v>
      </c>
      <c r="O304" s="23">
        <f t="shared" si="47"/>
        <v>-8.08</v>
      </c>
    </row>
    <row r="305" spans="1:15" x14ac:dyDescent="0.35">
      <c r="A305" s="23">
        <v>303</v>
      </c>
      <c r="B305" s="30">
        <f>IF(A305&lt;=Calculator!$B$9,B304+Calculator!$B$6*'Growth rate'!G305,0)</f>
        <v>0</v>
      </c>
      <c r="C305" s="23">
        <f t="shared" si="40"/>
        <v>3.03</v>
      </c>
      <c r="D305" s="23">
        <f t="shared" si="48"/>
        <v>100</v>
      </c>
      <c r="E305" s="23">
        <f t="shared" si="41"/>
        <v>9.1199999999999992</v>
      </c>
      <c r="F305" s="23">
        <f t="shared" si="42"/>
        <v>9.1199999999999992</v>
      </c>
      <c r="G305" s="23">
        <f t="shared" si="46"/>
        <v>-8.1199999999999992</v>
      </c>
      <c r="I305" s="23">
        <v>303</v>
      </c>
      <c r="J305" s="30">
        <f>IF(I305&lt;=Calculator!$F$9,J304+Calculator!$F$6*'Growth rate'!O305,0)</f>
        <v>0</v>
      </c>
      <c r="K305" s="23">
        <f t="shared" si="43"/>
        <v>3.03</v>
      </c>
      <c r="L305" s="23">
        <f t="shared" si="49"/>
        <v>100</v>
      </c>
      <c r="M305" s="23">
        <f t="shared" si="44"/>
        <v>9.1199999999999992</v>
      </c>
      <c r="N305" s="23">
        <f t="shared" si="45"/>
        <v>9.1199999999999992</v>
      </c>
      <c r="O305" s="23">
        <f t="shared" si="47"/>
        <v>-8.1199999999999992</v>
      </c>
    </row>
    <row r="306" spans="1:15" x14ac:dyDescent="0.35">
      <c r="A306" s="23">
        <v>304</v>
      </c>
      <c r="B306" s="30">
        <f>IF(A306&lt;=Calculator!$B$9,B305+Calculator!$B$6*'Growth rate'!G306,0)</f>
        <v>0</v>
      </c>
      <c r="C306" s="23">
        <f t="shared" si="40"/>
        <v>3.04</v>
      </c>
      <c r="D306" s="23">
        <f t="shared" si="48"/>
        <v>100</v>
      </c>
      <c r="E306" s="23">
        <f t="shared" si="41"/>
        <v>9.16</v>
      </c>
      <c r="F306" s="23">
        <f t="shared" si="42"/>
        <v>9.16</v>
      </c>
      <c r="G306" s="23">
        <f t="shared" si="46"/>
        <v>-8.16</v>
      </c>
      <c r="I306" s="23">
        <v>304</v>
      </c>
      <c r="J306" s="30">
        <f>IF(I306&lt;=Calculator!$F$9,J305+Calculator!$F$6*'Growth rate'!O306,0)</f>
        <v>0</v>
      </c>
      <c r="K306" s="23">
        <f t="shared" si="43"/>
        <v>3.04</v>
      </c>
      <c r="L306" s="23">
        <f t="shared" si="49"/>
        <v>100</v>
      </c>
      <c r="M306" s="23">
        <f t="shared" si="44"/>
        <v>9.16</v>
      </c>
      <c r="N306" s="23">
        <f t="shared" si="45"/>
        <v>9.16</v>
      </c>
      <c r="O306" s="23">
        <f t="shared" si="47"/>
        <v>-8.16</v>
      </c>
    </row>
    <row r="307" spans="1:15" x14ac:dyDescent="0.35">
      <c r="A307" s="23">
        <v>305</v>
      </c>
      <c r="B307" s="30">
        <f>IF(A307&lt;=Calculator!$B$9,B306+Calculator!$B$6*'Growth rate'!G307,0)</f>
        <v>0</v>
      </c>
      <c r="C307" s="23">
        <f t="shared" si="40"/>
        <v>3.05</v>
      </c>
      <c r="D307" s="23">
        <f t="shared" si="48"/>
        <v>100</v>
      </c>
      <c r="E307" s="23">
        <f t="shared" si="41"/>
        <v>9.1999999999999993</v>
      </c>
      <c r="F307" s="23">
        <f t="shared" si="42"/>
        <v>9.1999999999999993</v>
      </c>
      <c r="G307" s="23">
        <f t="shared" si="46"/>
        <v>-8.1999999999999993</v>
      </c>
      <c r="I307" s="23">
        <v>305</v>
      </c>
      <c r="J307" s="30">
        <f>IF(I307&lt;=Calculator!$F$9,J306+Calculator!$F$6*'Growth rate'!O307,0)</f>
        <v>0</v>
      </c>
      <c r="K307" s="23">
        <f t="shared" si="43"/>
        <v>3.05</v>
      </c>
      <c r="L307" s="23">
        <f t="shared" si="49"/>
        <v>100</v>
      </c>
      <c r="M307" s="23">
        <f t="shared" si="44"/>
        <v>9.1999999999999993</v>
      </c>
      <c r="N307" s="23">
        <f t="shared" si="45"/>
        <v>9.1999999999999993</v>
      </c>
      <c r="O307" s="23">
        <f t="shared" si="47"/>
        <v>-8.1999999999999993</v>
      </c>
    </row>
    <row r="308" spans="1:15" x14ac:dyDescent="0.35">
      <c r="A308" s="23">
        <v>306</v>
      </c>
      <c r="B308" s="30">
        <f>IF(A308&lt;=Calculator!$B$9,B307+Calculator!$B$6*'Growth rate'!G308,0)</f>
        <v>0</v>
      </c>
      <c r="C308" s="23">
        <f t="shared" si="40"/>
        <v>3.06</v>
      </c>
      <c r="D308" s="23">
        <f t="shared" si="48"/>
        <v>100</v>
      </c>
      <c r="E308" s="23">
        <f t="shared" si="41"/>
        <v>9.24</v>
      </c>
      <c r="F308" s="23">
        <f t="shared" si="42"/>
        <v>9.24</v>
      </c>
      <c r="G308" s="23">
        <f t="shared" si="46"/>
        <v>-8.24</v>
      </c>
      <c r="I308" s="23">
        <v>306</v>
      </c>
      <c r="J308" s="30">
        <f>IF(I308&lt;=Calculator!$F$9,J307+Calculator!$F$6*'Growth rate'!O308,0)</f>
        <v>0</v>
      </c>
      <c r="K308" s="23">
        <f t="shared" si="43"/>
        <v>3.06</v>
      </c>
      <c r="L308" s="23">
        <f t="shared" si="49"/>
        <v>100</v>
      </c>
      <c r="M308" s="23">
        <f t="shared" si="44"/>
        <v>9.24</v>
      </c>
      <c r="N308" s="23">
        <f t="shared" si="45"/>
        <v>9.24</v>
      </c>
      <c r="O308" s="23">
        <f t="shared" si="47"/>
        <v>-8.24</v>
      </c>
    </row>
    <row r="309" spans="1:15" x14ac:dyDescent="0.35">
      <c r="A309" s="23">
        <v>307</v>
      </c>
      <c r="B309" s="30">
        <f>IF(A309&lt;=Calculator!$B$9,B308+Calculator!$B$6*'Growth rate'!G309,0)</f>
        <v>0</v>
      </c>
      <c r="C309" s="23">
        <f t="shared" si="40"/>
        <v>3.07</v>
      </c>
      <c r="D309" s="23">
        <f t="shared" si="48"/>
        <v>100</v>
      </c>
      <c r="E309" s="23">
        <f t="shared" si="41"/>
        <v>9.2799999999999994</v>
      </c>
      <c r="F309" s="23">
        <f t="shared" si="42"/>
        <v>9.2799999999999994</v>
      </c>
      <c r="G309" s="23">
        <f t="shared" si="46"/>
        <v>-8.2799999999999994</v>
      </c>
      <c r="I309" s="23">
        <v>307</v>
      </c>
      <c r="J309" s="30">
        <f>IF(I309&lt;=Calculator!$F$9,J308+Calculator!$F$6*'Growth rate'!O309,0)</f>
        <v>0</v>
      </c>
      <c r="K309" s="23">
        <f t="shared" si="43"/>
        <v>3.07</v>
      </c>
      <c r="L309" s="23">
        <f t="shared" si="49"/>
        <v>100</v>
      </c>
      <c r="M309" s="23">
        <f t="shared" si="44"/>
        <v>9.2799999999999994</v>
      </c>
      <c r="N309" s="23">
        <f t="shared" si="45"/>
        <v>9.2799999999999994</v>
      </c>
      <c r="O309" s="23">
        <f t="shared" si="47"/>
        <v>-8.2799999999999994</v>
      </c>
    </row>
    <row r="310" spans="1:15" x14ac:dyDescent="0.35">
      <c r="A310" s="23">
        <v>308</v>
      </c>
      <c r="B310" s="30">
        <f>IF(A310&lt;=Calculator!$B$9,B309+Calculator!$B$6*'Growth rate'!G310,0)</f>
        <v>0</v>
      </c>
      <c r="C310" s="23">
        <f t="shared" si="40"/>
        <v>3.08</v>
      </c>
      <c r="D310" s="23">
        <f t="shared" si="48"/>
        <v>100</v>
      </c>
      <c r="E310" s="23">
        <f t="shared" si="41"/>
        <v>9.32</v>
      </c>
      <c r="F310" s="23">
        <f t="shared" si="42"/>
        <v>9.32</v>
      </c>
      <c r="G310" s="23">
        <f t="shared" si="46"/>
        <v>-8.32</v>
      </c>
      <c r="I310" s="23">
        <v>308</v>
      </c>
      <c r="J310" s="30">
        <f>IF(I310&lt;=Calculator!$F$9,J309+Calculator!$F$6*'Growth rate'!O310,0)</f>
        <v>0</v>
      </c>
      <c r="K310" s="23">
        <f t="shared" si="43"/>
        <v>3.08</v>
      </c>
      <c r="L310" s="23">
        <f t="shared" si="49"/>
        <v>100</v>
      </c>
      <c r="M310" s="23">
        <f t="shared" si="44"/>
        <v>9.32</v>
      </c>
      <c r="N310" s="23">
        <f t="shared" si="45"/>
        <v>9.32</v>
      </c>
      <c r="O310" s="23">
        <f t="shared" si="47"/>
        <v>-8.32</v>
      </c>
    </row>
    <row r="311" spans="1:15" x14ac:dyDescent="0.35">
      <c r="A311" s="23">
        <v>309</v>
      </c>
      <c r="B311" s="30">
        <f>IF(A311&lt;=Calculator!$B$9,B310+Calculator!$B$6*'Growth rate'!G311,0)</f>
        <v>0</v>
      </c>
      <c r="C311" s="23">
        <f t="shared" si="40"/>
        <v>3.09</v>
      </c>
      <c r="D311" s="23">
        <f t="shared" si="48"/>
        <v>100</v>
      </c>
      <c r="E311" s="23">
        <f t="shared" si="41"/>
        <v>9.36</v>
      </c>
      <c r="F311" s="23">
        <f t="shared" si="42"/>
        <v>9.36</v>
      </c>
      <c r="G311" s="23">
        <f t="shared" si="46"/>
        <v>-8.36</v>
      </c>
      <c r="I311" s="23">
        <v>309</v>
      </c>
      <c r="J311" s="30">
        <f>IF(I311&lt;=Calculator!$F$9,J310+Calculator!$F$6*'Growth rate'!O311,0)</f>
        <v>0</v>
      </c>
      <c r="K311" s="23">
        <f t="shared" si="43"/>
        <v>3.09</v>
      </c>
      <c r="L311" s="23">
        <f t="shared" si="49"/>
        <v>100</v>
      </c>
      <c r="M311" s="23">
        <f t="shared" si="44"/>
        <v>9.36</v>
      </c>
      <c r="N311" s="23">
        <f t="shared" si="45"/>
        <v>9.36</v>
      </c>
      <c r="O311" s="23">
        <f t="shared" si="47"/>
        <v>-8.36</v>
      </c>
    </row>
    <row r="312" spans="1:15" x14ac:dyDescent="0.35">
      <c r="A312" s="23">
        <v>310</v>
      </c>
      <c r="B312" s="30">
        <f>IF(A312&lt;=Calculator!$B$9,B311+Calculator!$B$6*'Growth rate'!G312,0)</f>
        <v>0</v>
      </c>
      <c r="C312" s="23">
        <f t="shared" si="40"/>
        <v>3.1</v>
      </c>
      <c r="D312" s="23">
        <f t="shared" si="48"/>
        <v>100</v>
      </c>
      <c r="E312" s="23">
        <f t="shared" si="41"/>
        <v>9.4</v>
      </c>
      <c r="F312" s="23">
        <f t="shared" si="42"/>
        <v>9.4</v>
      </c>
      <c r="G312" s="23">
        <f t="shared" si="46"/>
        <v>-8.4</v>
      </c>
      <c r="I312" s="23">
        <v>310</v>
      </c>
      <c r="J312" s="30">
        <f>IF(I312&lt;=Calculator!$F$9,J311+Calculator!$F$6*'Growth rate'!O312,0)</f>
        <v>0</v>
      </c>
      <c r="K312" s="23">
        <f t="shared" si="43"/>
        <v>3.1</v>
      </c>
      <c r="L312" s="23">
        <f t="shared" si="49"/>
        <v>100</v>
      </c>
      <c r="M312" s="23">
        <f t="shared" si="44"/>
        <v>9.4</v>
      </c>
      <c r="N312" s="23">
        <f t="shared" si="45"/>
        <v>9.4</v>
      </c>
      <c r="O312" s="23">
        <f t="shared" si="47"/>
        <v>-8.4</v>
      </c>
    </row>
    <row r="313" spans="1:15" x14ac:dyDescent="0.35">
      <c r="A313" s="23">
        <v>311</v>
      </c>
      <c r="B313" s="30">
        <f>IF(A313&lt;=Calculator!$B$9,B312+Calculator!$B$6*'Growth rate'!G313,0)</f>
        <v>0</v>
      </c>
      <c r="C313" s="23">
        <f t="shared" si="40"/>
        <v>3.11</v>
      </c>
      <c r="D313" s="23">
        <f t="shared" si="48"/>
        <v>100</v>
      </c>
      <c r="E313" s="23">
        <f t="shared" si="41"/>
        <v>9.44</v>
      </c>
      <c r="F313" s="23">
        <f t="shared" si="42"/>
        <v>9.44</v>
      </c>
      <c r="G313" s="23">
        <f t="shared" si="46"/>
        <v>-8.44</v>
      </c>
      <c r="I313" s="23">
        <v>311</v>
      </c>
      <c r="J313" s="30">
        <f>IF(I313&lt;=Calculator!$F$9,J312+Calculator!$F$6*'Growth rate'!O313,0)</f>
        <v>0</v>
      </c>
      <c r="K313" s="23">
        <f t="shared" si="43"/>
        <v>3.11</v>
      </c>
      <c r="L313" s="23">
        <f t="shared" si="49"/>
        <v>100</v>
      </c>
      <c r="M313" s="23">
        <f t="shared" si="44"/>
        <v>9.44</v>
      </c>
      <c r="N313" s="23">
        <f t="shared" si="45"/>
        <v>9.44</v>
      </c>
      <c r="O313" s="23">
        <f t="shared" si="47"/>
        <v>-8.44</v>
      </c>
    </row>
    <row r="314" spans="1:15" x14ac:dyDescent="0.35">
      <c r="A314" s="23">
        <v>312</v>
      </c>
      <c r="B314" s="30">
        <f>IF(A314&lt;=Calculator!$B$9,B313+Calculator!$B$6*'Growth rate'!G314,0)</f>
        <v>0</v>
      </c>
      <c r="C314" s="23">
        <f t="shared" si="40"/>
        <v>3.12</v>
      </c>
      <c r="D314" s="23">
        <f t="shared" si="48"/>
        <v>100</v>
      </c>
      <c r="E314" s="23">
        <f t="shared" si="41"/>
        <v>9.48</v>
      </c>
      <c r="F314" s="23">
        <f t="shared" si="42"/>
        <v>9.48</v>
      </c>
      <c r="G314" s="23">
        <f t="shared" si="46"/>
        <v>-8.48</v>
      </c>
      <c r="I314" s="23">
        <v>312</v>
      </c>
      <c r="J314" s="30">
        <f>IF(I314&lt;=Calculator!$F$9,J313+Calculator!$F$6*'Growth rate'!O314,0)</f>
        <v>0</v>
      </c>
      <c r="K314" s="23">
        <f t="shared" si="43"/>
        <v>3.12</v>
      </c>
      <c r="L314" s="23">
        <f t="shared" si="49"/>
        <v>100</v>
      </c>
      <c r="M314" s="23">
        <f t="shared" si="44"/>
        <v>9.48</v>
      </c>
      <c r="N314" s="23">
        <f t="shared" si="45"/>
        <v>9.48</v>
      </c>
      <c r="O314" s="23">
        <f t="shared" si="47"/>
        <v>-8.48</v>
      </c>
    </row>
    <row r="315" spans="1:15" x14ac:dyDescent="0.35">
      <c r="A315" s="23">
        <v>313</v>
      </c>
      <c r="B315" s="30">
        <f>IF(A315&lt;=Calculator!$B$9,B314+Calculator!$B$6*'Growth rate'!G315,0)</f>
        <v>0</v>
      </c>
      <c r="C315" s="23">
        <f t="shared" si="40"/>
        <v>3.13</v>
      </c>
      <c r="D315" s="23">
        <f t="shared" si="48"/>
        <v>100</v>
      </c>
      <c r="E315" s="23">
        <f t="shared" si="41"/>
        <v>9.52</v>
      </c>
      <c r="F315" s="23">
        <f t="shared" si="42"/>
        <v>9.52</v>
      </c>
      <c r="G315" s="23">
        <f t="shared" si="46"/>
        <v>-8.52</v>
      </c>
      <c r="I315" s="23">
        <v>313</v>
      </c>
      <c r="J315" s="30">
        <f>IF(I315&lt;=Calculator!$F$9,J314+Calculator!$F$6*'Growth rate'!O315,0)</f>
        <v>0</v>
      </c>
      <c r="K315" s="23">
        <f t="shared" si="43"/>
        <v>3.13</v>
      </c>
      <c r="L315" s="23">
        <f t="shared" si="49"/>
        <v>100</v>
      </c>
      <c r="M315" s="23">
        <f t="shared" si="44"/>
        <v>9.52</v>
      </c>
      <c r="N315" s="23">
        <f t="shared" si="45"/>
        <v>9.52</v>
      </c>
      <c r="O315" s="23">
        <f t="shared" si="47"/>
        <v>-8.52</v>
      </c>
    </row>
    <row r="316" spans="1:15" x14ac:dyDescent="0.35">
      <c r="A316" s="23">
        <v>314</v>
      </c>
      <c r="B316" s="30">
        <f>IF(A316&lt;=Calculator!$B$9,B315+Calculator!$B$6*'Growth rate'!G316,0)</f>
        <v>0</v>
      </c>
      <c r="C316" s="23">
        <f t="shared" si="40"/>
        <v>3.14</v>
      </c>
      <c r="D316" s="23">
        <f t="shared" si="48"/>
        <v>100</v>
      </c>
      <c r="E316" s="23">
        <f t="shared" si="41"/>
        <v>9.56</v>
      </c>
      <c r="F316" s="23">
        <f t="shared" si="42"/>
        <v>9.56</v>
      </c>
      <c r="G316" s="23">
        <f t="shared" si="46"/>
        <v>-8.56</v>
      </c>
      <c r="I316" s="23">
        <v>314</v>
      </c>
      <c r="J316" s="30">
        <f>IF(I316&lt;=Calculator!$F$9,J315+Calculator!$F$6*'Growth rate'!O316,0)</f>
        <v>0</v>
      </c>
      <c r="K316" s="23">
        <f t="shared" si="43"/>
        <v>3.14</v>
      </c>
      <c r="L316" s="23">
        <f t="shared" si="49"/>
        <v>100</v>
      </c>
      <c r="M316" s="23">
        <f t="shared" si="44"/>
        <v>9.56</v>
      </c>
      <c r="N316" s="23">
        <f t="shared" si="45"/>
        <v>9.56</v>
      </c>
      <c r="O316" s="23">
        <f t="shared" si="47"/>
        <v>-8.56</v>
      </c>
    </row>
    <row r="317" spans="1:15" x14ac:dyDescent="0.35">
      <c r="A317" s="23">
        <v>315</v>
      </c>
      <c r="B317" s="30">
        <f>IF(A317&lt;=Calculator!$B$9,B316+Calculator!$B$6*'Growth rate'!G317,0)</f>
        <v>0</v>
      </c>
      <c r="C317" s="23">
        <f t="shared" si="40"/>
        <v>3.15</v>
      </c>
      <c r="D317" s="23">
        <f t="shared" si="48"/>
        <v>100</v>
      </c>
      <c r="E317" s="23">
        <f t="shared" si="41"/>
        <v>9.6</v>
      </c>
      <c r="F317" s="23">
        <f t="shared" si="42"/>
        <v>9.6</v>
      </c>
      <c r="G317" s="23">
        <f t="shared" si="46"/>
        <v>-8.6</v>
      </c>
      <c r="I317" s="23">
        <v>315</v>
      </c>
      <c r="J317" s="30">
        <f>IF(I317&lt;=Calculator!$F$9,J316+Calculator!$F$6*'Growth rate'!O317,0)</f>
        <v>0</v>
      </c>
      <c r="K317" s="23">
        <f t="shared" si="43"/>
        <v>3.15</v>
      </c>
      <c r="L317" s="23">
        <f t="shared" si="49"/>
        <v>100</v>
      </c>
      <c r="M317" s="23">
        <f t="shared" si="44"/>
        <v>9.6</v>
      </c>
      <c r="N317" s="23">
        <f t="shared" si="45"/>
        <v>9.6</v>
      </c>
      <c r="O317" s="23">
        <f t="shared" si="47"/>
        <v>-8.6</v>
      </c>
    </row>
    <row r="318" spans="1:15" x14ac:dyDescent="0.35">
      <c r="A318" s="23">
        <v>316</v>
      </c>
      <c r="B318" s="30">
        <f>IF(A318&lt;=Calculator!$B$9,B317+Calculator!$B$6*'Growth rate'!G318,0)</f>
        <v>0</v>
      </c>
      <c r="C318" s="23">
        <f t="shared" si="40"/>
        <v>3.16</v>
      </c>
      <c r="D318" s="23">
        <f t="shared" si="48"/>
        <v>100</v>
      </c>
      <c r="E318" s="23">
        <f t="shared" si="41"/>
        <v>9.64</v>
      </c>
      <c r="F318" s="23">
        <f t="shared" si="42"/>
        <v>9.64</v>
      </c>
      <c r="G318" s="23">
        <f t="shared" si="46"/>
        <v>-8.64</v>
      </c>
      <c r="I318" s="23">
        <v>316</v>
      </c>
      <c r="J318" s="30">
        <f>IF(I318&lt;=Calculator!$F$9,J317+Calculator!$F$6*'Growth rate'!O318,0)</f>
        <v>0</v>
      </c>
      <c r="K318" s="23">
        <f t="shared" si="43"/>
        <v>3.16</v>
      </c>
      <c r="L318" s="23">
        <f t="shared" si="49"/>
        <v>100</v>
      </c>
      <c r="M318" s="23">
        <f t="shared" si="44"/>
        <v>9.64</v>
      </c>
      <c r="N318" s="23">
        <f t="shared" si="45"/>
        <v>9.64</v>
      </c>
      <c r="O318" s="23">
        <f t="shared" si="47"/>
        <v>-8.64</v>
      </c>
    </row>
    <row r="319" spans="1:15" x14ac:dyDescent="0.35">
      <c r="A319" s="23">
        <v>317</v>
      </c>
      <c r="B319" s="30">
        <f>IF(A319&lt;=Calculator!$B$9,B318+Calculator!$B$6*'Growth rate'!G319,0)</f>
        <v>0</v>
      </c>
      <c r="C319" s="23">
        <f t="shared" si="40"/>
        <v>3.17</v>
      </c>
      <c r="D319" s="23">
        <f t="shared" si="48"/>
        <v>100</v>
      </c>
      <c r="E319" s="23">
        <f t="shared" si="41"/>
        <v>9.68</v>
      </c>
      <c r="F319" s="23">
        <f t="shared" si="42"/>
        <v>9.68</v>
      </c>
      <c r="G319" s="23">
        <f t="shared" si="46"/>
        <v>-8.68</v>
      </c>
      <c r="I319" s="23">
        <v>317</v>
      </c>
      <c r="J319" s="30">
        <f>IF(I319&lt;=Calculator!$F$9,J318+Calculator!$F$6*'Growth rate'!O319,0)</f>
        <v>0</v>
      </c>
      <c r="K319" s="23">
        <f t="shared" si="43"/>
        <v>3.17</v>
      </c>
      <c r="L319" s="23">
        <f t="shared" si="49"/>
        <v>100</v>
      </c>
      <c r="M319" s="23">
        <f t="shared" si="44"/>
        <v>9.68</v>
      </c>
      <c r="N319" s="23">
        <f t="shared" si="45"/>
        <v>9.68</v>
      </c>
      <c r="O319" s="23">
        <f t="shared" si="47"/>
        <v>-8.68</v>
      </c>
    </row>
    <row r="320" spans="1:15" x14ac:dyDescent="0.35">
      <c r="A320" s="23">
        <v>318</v>
      </c>
      <c r="B320" s="30">
        <f>IF(A320&lt;=Calculator!$B$9,B319+Calculator!$B$6*'Growth rate'!G320,0)</f>
        <v>0</v>
      </c>
      <c r="C320" s="23">
        <f t="shared" si="40"/>
        <v>3.18</v>
      </c>
      <c r="D320" s="23">
        <f t="shared" si="48"/>
        <v>100</v>
      </c>
      <c r="E320" s="23">
        <f t="shared" si="41"/>
        <v>9.7200000000000006</v>
      </c>
      <c r="F320" s="23">
        <f t="shared" si="42"/>
        <v>9.7200000000000006</v>
      </c>
      <c r="G320" s="23">
        <f t="shared" si="46"/>
        <v>-8.7200000000000006</v>
      </c>
      <c r="I320" s="23">
        <v>318</v>
      </c>
      <c r="J320" s="30">
        <f>IF(I320&lt;=Calculator!$F$9,J319+Calculator!$F$6*'Growth rate'!O320,0)</f>
        <v>0</v>
      </c>
      <c r="K320" s="23">
        <f t="shared" si="43"/>
        <v>3.18</v>
      </c>
      <c r="L320" s="23">
        <f t="shared" si="49"/>
        <v>100</v>
      </c>
      <c r="M320" s="23">
        <f t="shared" si="44"/>
        <v>9.7200000000000006</v>
      </c>
      <c r="N320" s="23">
        <f t="shared" si="45"/>
        <v>9.7200000000000006</v>
      </c>
      <c r="O320" s="23">
        <f t="shared" si="47"/>
        <v>-8.7200000000000006</v>
      </c>
    </row>
    <row r="321" spans="1:15" x14ac:dyDescent="0.35">
      <c r="A321" s="23">
        <v>319</v>
      </c>
      <c r="B321" s="30">
        <f>IF(A321&lt;=Calculator!$B$9,B320+Calculator!$B$6*'Growth rate'!G321,0)</f>
        <v>0</v>
      </c>
      <c r="C321" s="23">
        <f t="shared" si="40"/>
        <v>3.19</v>
      </c>
      <c r="D321" s="23">
        <f t="shared" si="48"/>
        <v>100</v>
      </c>
      <c r="E321" s="23">
        <f t="shared" si="41"/>
        <v>9.76</v>
      </c>
      <c r="F321" s="23">
        <f t="shared" si="42"/>
        <v>9.76</v>
      </c>
      <c r="G321" s="23">
        <f t="shared" si="46"/>
        <v>-8.76</v>
      </c>
      <c r="I321" s="23">
        <v>319</v>
      </c>
      <c r="J321" s="30">
        <f>IF(I321&lt;=Calculator!$F$9,J320+Calculator!$F$6*'Growth rate'!O321,0)</f>
        <v>0</v>
      </c>
      <c r="K321" s="23">
        <f t="shared" si="43"/>
        <v>3.19</v>
      </c>
      <c r="L321" s="23">
        <f t="shared" si="49"/>
        <v>100</v>
      </c>
      <c r="M321" s="23">
        <f t="shared" si="44"/>
        <v>9.76</v>
      </c>
      <c r="N321" s="23">
        <f t="shared" si="45"/>
        <v>9.76</v>
      </c>
      <c r="O321" s="23">
        <f t="shared" si="47"/>
        <v>-8.76</v>
      </c>
    </row>
    <row r="322" spans="1:15" x14ac:dyDescent="0.35">
      <c r="A322" s="23">
        <v>320</v>
      </c>
      <c r="B322" s="30">
        <f>IF(A322&lt;=Calculator!$B$9,B321+Calculator!$B$6*'Growth rate'!G322,0)</f>
        <v>0</v>
      </c>
      <c r="C322" s="23">
        <f t="shared" si="40"/>
        <v>3.2</v>
      </c>
      <c r="D322" s="23">
        <f t="shared" si="48"/>
        <v>100</v>
      </c>
      <c r="E322" s="23">
        <f t="shared" si="41"/>
        <v>9.8000000000000007</v>
      </c>
      <c r="F322" s="23">
        <f t="shared" si="42"/>
        <v>9.8000000000000007</v>
      </c>
      <c r="G322" s="23">
        <f t="shared" si="46"/>
        <v>-8.8000000000000007</v>
      </c>
      <c r="I322" s="23">
        <v>320</v>
      </c>
      <c r="J322" s="30">
        <f>IF(I322&lt;=Calculator!$F$9,J321+Calculator!$F$6*'Growth rate'!O322,0)</f>
        <v>0</v>
      </c>
      <c r="K322" s="23">
        <f t="shared" si="43"/>
        <v>3.2</v>
      </c>
      <c r="L322" s="23">
        <f t="shared" si="49"/>
        <v>100</v>
      </c>
      <c r="M322" s="23">
        <f t="shared" si="44"/>
        <v>9.8000000000000007</v>
      </c>
      <c r="N322" s="23">
        <f t="shared" si="45"/>
        <v>9.8000000000000007</v>
      </c>
      <c r="O322" s="23">
        <f t="shared" si="47"/>
        <v>-8.8000000000000007</v>
      </c>
    </row>
    <row r="323" spans="1:15" x14ac:dyDescent="0.35">
      <c r="A323" s="23">
        <v>321</v>
      </c>
      <c r="B323" s="30">
        <f>IF(A323&lt;=Calculator!$B$9,B322+Calculator!$B$6*'Growth rate'!G323,0)</f>
        <v>0</v>
      </c>
      <c r="C323" s="23">
        <f t="shared" ref="C323:C386" si="50">A323/D323</f>
        <v>3.21</v>
      </c>
      <c r="D323" s="23">
        <f t="shared" si="48"/>
        <v>100</v>
      </c>
      <c r="E323" s="23">
        <f t="shared" ref="E323:E386" si="51">((C323-0.75)/25)*100</f>
        <v>9.84</v>
      </c>
      <c r="F323" s="23">
        <f t="shared" ref="F323:F386" si="52">IF(E323&lt;0,0,E323)</f>
        <v>9.84</v>
      </c>
      <c r="G323" s="23">
        <f t="shared" si="46"/>
        <v>-8.84</v>
      </c>
      <c r="I323" s="23">
        <v>321</v>
      </c>
      <c r="J323" s="30">
        <f>IF(I323&lt;=Calculator!$F$9,J322+Calculator!$F$6*'Growth rate'!O323,0)</f>
        <v>0</v>
      </c>
      <c r="K323" s="23">
        <f t="shared" ref="K323:K386" si="53">I323/L323</f>
        <v>3.21</v>
      </c>
      <c r="L323" s="23">
        <f t="shared" si="49"/>
        <v>100</v>
      </c>
      <c r="M323" s="23">
        <f t="shared" ref="M323:M386" si="54">((K323-0.75)/25)*100</f>
        <v>9.84</v>
      </c>
      <c r="N323" s="23">
        <f t="shared" ref="N323:N386" si="55">IF(M323&lt;0,0,M323)</f>
        <v>9.84</v>
      </c>
      <c r="O323" s="23">
        <f t="shared" si="47"/>
        <v>-8.84</v>
      </c>
    </row>
    <row r="324" spans="1:15" x14ac:dyDescent="0.35">
      <c r="A324" s="23">
        <v>322</v>
      </c>
      <c r="B324" s="30">
        <f>IF(A324&lt;=Calculator!$B$9,B323+Calculator!$B$6*'Growth rate'!G324,0)</f>
        <v>0</v>
      </c>
      <c r="C324" s="23">
        <f t="shared" si="50"/>
        <v>3.22</v>
      </c>
      <c r="D324" s="23">
        <f t="shared" si="48"/>
        <v>100</v>
      </c>
      <c r="E324" s="23">
        <f t="shared" si="51"/>
        <v>9.8800000000000008</v>
      </c>
      <c r="F324" s="23">
        <f t="shared" si="52"/>
        <v>9.8800000000000008</v>
      </c>
      <c r="G324" s="23">
        <f t="shared" ref="G324:G387" si="56">1-F324</f>
        <v>-8.8800000000000008</v>
      </c>
      <c r="I324" s="23">
        <v>322</v>
      </c>
      <c r="J324" s="30">
        <f>IF(I324&lt;=Calculator!$F$9,J323+Calculator!$F$6*'Growth rate'!O324,0)</f>
        <v>0</v>
      </c>
      <c r="K324" s="23">
        <f t="shared" si="53"/>
        <v>3.22</v>
      </c>
      <c r="L324" s="23">
        <f t="shared" si="49"/>
        <v>100</v>
      </c>
      <c r="M324" s="23">
        <f t="shared" si="54"/>
        <v>9.8800000000000008</v>
      </c>
      <c r="N324" s="23">
        <f t="shared" si="55"/>
        <v>9.8800000000000008</v>
      </c>
      <c r="O324" s="23">
        <f t="shared" ref="O324:O387" si="57">1-N324</f>
        <v>-8.8800000000000008</v>
      </c>
    </row>
    <row r="325" spans="1:15" x14ac:dyDescent="0.35">
      <c r="A325" s="23">
        <v>323</v>
      </c>
      <c r="B325" s="30">
        <f>IF(A325&lt;=Calculator!$B$9,B324+Calculator!$B$6*'Growth rate'!G325,0)</f>
        <v>0</v>
      </c>
      <c r="C325" s="23">
        <f t="shared" si="50"/>
        <v>3.23</v>
      </c>
      <c r="D325" s="23">
        <f t="shared" ref="D325:D388" si="58">D324</f>
        <v>100</v>
      </c>
      <c r="E325" s="23">
        <f t="shared" si="51"/>
        <v>9.92</v>
      </c>
      <c r="F325" s="23">
        <f t="shared" si="52"/>
        <v>9.92</v>
      </c>
      <c r="G325" s="23">
        <f t="shared" si="56"/>
        <v>-8.92</v>
      </c>
      <c r="I325" s="23">
        <v>323</v>
      </c>
      <c r="J325" s="30">
        <f>IF(I325&lt;=Calculator!$F$9,J324+Calculator!$F$6*'Growth rate'!O325,0)</f>
        <v>0</v>
      </c>
      <c r="K325" s="23">
        <f t="shared" si="53"/>
        <v>3.23</v>
      </c>
      <c r="L325" s="23">
        <f t="shared" ref="L325:L388" si="59">L324</f>
        <v>100</v>
      </c>
      <c r="M325" s="23">
        <f t="shared" si="54"/>
        <v>9.92</v>
      </c>
      <c r="N325" s="23">
        <f t="shared" si="55"/>
        <v>9.92</v>
      </c>
      <c r="O325" s="23">
        <f t="shared" si="57"/>
        <v>-8.92</v>
      </c>
    </row>
    <row r="326" spans="1:15" x14ac:dyDescent="0.35">
      <c r="A326" s="23">
        <v>324</v>
      </c>
      <c r="B326" s="30">
        <f>IF(A326&lt;=Calculator!$B$9,B325+Calculator!$B$6*'Growth rate'!G326,0)</f>
        <v>0</v>
      </c>
      <c r="C326" s="23">
        <f t="shared" si="50"/>
        <v>3.24</v>
      </c>
      <c r="D326" s="23">
        <f t="shared" si="58"/>
        <v>100</v>
      </c>
      <c r="E326" s="23">
        <f t="shared" si="51"/>
        <v>9.9600000000000009</v>
      </c>
      <c r="F326" s="23">
        <f t="shared" si="52"/>
        <v>9.9600000000000009</v>
      </c>
      <c r="G326" s="23">
        <f t="shared" si="56"/>
        <v>-8.9600000000000009</v>
      </c>
      <c r="I326" s="23">
        <v>324</v>
      </c>
      <c r="J326" s="30">
        <f>IF(I326&lt;=Calculator!$F$9,J325+Calculator!$F$6*'Growth rate'!O326,0)</f>
        <v>0</v>
      </c>
      <c r="K326" s="23">
        <f t="shared" si="53"/>
        <v>3.24</v>
      </c>
      <c r="L326" s="23">
        <f t="shared" si="59"/>
        <v>100</v>
      </c>
      <c r="M326" s="23">
        <f t="shared" si="54"/>
        <v>9.9600000000000009</v>
      </c>
      <c r="N326" s="23">
        <f t="shared" si="55"/>
        <v>9.9600000000000009</v>
      </c>
      <c r="O326" s="23">
        <f t="shared" si="57"/>
        <v>-8.9600000000000009</v>
      </c>
    </row>
    <row r="327" spans="1:15" x14ac:dyDescent="0.35">
      <c r="A327" s="23">
        <v>325</v>
      </c>
      <c r="B327" s="30">
        <f>IF(A327&lt;=Calculator!$B$9,B326+Calculator!$B$6*'Growth rate'!G327,0)</f>
        <v>0</v>
      </c>
      <c r="C327" s="23">
        <f t="shared" si="50"/>
        <v>3.25</v>
      </c>
      <c r="D327" s="23">
        <f t="shared" si="58"/>
        <v>100</v>
      </c>
      <c r="E327" s="23">
        <f t="shared" si="51"/>
        <v>10</v>
      </c>
      <c r="F327" s="23">
        <f t="shared" si="52"/>
        <v>10</v>
      </c>
      <c r="G327" s="23">
        <f t="shared" si="56"/>
        <v>-9</v>
      </c>
      <c r="I327" s="23">
        <v>325</v>
      </c>
      <c r="J327" s="30">
        <f>IF(I327&lt;=Calculator!$F$9,J326+Calculator!$F$6*'Growth rate'!O327,0)</f>
        <v>0</v>
      </c>
      <c r="K327" s="23">
        <f t="shared" si="53"/>
        <v>3.25</v>
      </c>
      <c r="L327" s="23">
        <f t="shared" si="59"/>
        <v>100</v>
      </c>
      <c r="M327" s="23">
        <f t="shared" si="54"/>
        <v>10</v>
      </c>
      <c r="N327" s="23">
        <f t="shared" si="55"/>
        <v>10</v>
      </c>
      <c r="O327" s="23">
        <f t="shared" si="57"/>
        <v>-9</v>
      </c>
    </row>
    <row r="328" spans="1:15" x14ac:dyDescent="0.35">
      <c r="A328" s="23">
        <v>326</v>
      </c>
      <c r="B328" s="30">
        <f>IF(A328&lt;=Calculator!$B$9,B327+Calculator!$B$6*'Growth rate'!G328,0)</f>
        <v>0</v>
      </c>
      <c r="C328" s="23">
        <f t="shared" si="50"/>
        <v>3.26</v>
      </c>
      <c r="D328" s="23">
        <f t="shared" si="58"/>
        <v>100</v>
      </c>
      <c r="E328" s="23">
        <f t="shared" si="51"/>
        <v>10.039999999999999</v>
      </c>
      <c r="F328" s="23">
        <f t="shared" si="52"/>
        <v>10.039999999999999</v>
      </c>
      <c r="G328" s="23">
        <f t="shared" si="56"/>
        <v>-9.0399999999999991</v>
      </c>
      <c r="I328" s="23">
        <v>326</v>
      </c>
      <c r="J328" s="30">
        <f>IF(I328&lt;=Calculator!$F$9,J327+Calculator!$F$6*'Growth rate'!O328,0)</f>
        <v>0</v>
      </c>
      <c r="K328" s="23">
        <f t="shared" si="53"/>
        <v>3.26</v>
      </c>
      <c r="L328" s="23">
        <f t="shared" si="59"/>
        <v>100</v>
      </c>
      <c r="M328" s="23">
        <f t="shared" si="54"/>
        <v>10.039999999999999</v>
      </c>
      <c r="N328" s="23">
        <f t="shared" si="55"/>
        <v>10.039999999999999</v>
      </c>
      <c r="O328" s="23">
        <f t="shared" si="57"/>
        <v>-9.0399999999999991</v>
      </c>
    </row>
    <row r="329" spans="1:15" x14ac:dyDescent="0.35">
      <c r="A329" s="23">
        <v>327</v>
      </c>
      <c r="B329" s="30">
        <f>IF(A329&lt;=Calculator!$B$9,B328+Calculator!$B$6*'Growth rate'!G329,0)</f>
        <v>0</v>
      </c>
      <c r="C329" s="23">
        <f t="shared" si="50"/>
        <v>3.27</v>
      </c>
      <c r="D329" s="23">
        <f t="shared" si="58"/>
        <v>100</v>
      </c>
      <c r="E329" s="23">
        <f t="shared" si="51"/>
        <v>10.08</v>
      </c>
      <c r="F329" s="23">
        <f t="shared" si="52"/>
        <v>10.08</v>
      </c>
      <c r="G329" s="23">
        <f t="shared" si="56"/>
        <v>-9.08</v>
      </c>
      <c r="I329" s="23">
        <v>327</v>
      </c>
      <c r="J329" s="30">
        <f>IF(I329&lt;=Calculator!$F$9,J328+Calculator!$F$6*'Growth rate'!O329,0)</f>
        <v>0</v>
      </c>
      <c r="K329" s="23">
        <f t="shared" si="53"/>
        <v>3.27</v>
      </c>
      <c r="L329" s="23">
        <f t="shared" si="59"/>
        <v>100</v>
      </c>
      <c r="M329" s="23">
        <f t="shared" si="54"/>
        <v>10.08</v>
      </c>
      <c r="N329" s="23">
        <f t="shared" si="55"/>
        <v>10.08</v>
      </c>
      <c r="O329" s="23">
        <f t="shared" si="57"/>
        <v>-9.08</v>
      </c>
    </row>
    <row r="330" spans="1:15" x14ac:dyDescent="0.35">
      <c r="A330" s="23">
        <v>328</v>
      </c>
      <c r="B330" s="30">
        <f>IF(A330&lt;=Calculator!$B$9,B329+Calculator!$B$6*'Growth rate'!G330,0)</f>
        <v>0</v>
      </c>
      <c r="C330" s="23">
        <f t="shared" si="50"/>
        <v>3.28</v>
      </c>
      <c r="D330" s="23">
        <f t="shared" si="58"/>
        <v>100</v>
      </c>
      <c r="E330" s="23">
        <f t="shared" si="51"/>
        <v>10.119999999999999</v>
      </c>
      <c r="F330" s="23">
        <f t="shared" si="52"/>
        <v>10.119999999999999</v>
      </c>
      <c r="G330" s="23">
        <f t="shared" si="56"/>
        <v>-9.1199999999999992</v>
      </c>
      <c r="I330" s="23">
        <v>328</v>
      </c>
      <c r="J330" s="30">
        <f>IF(I330&lt;=Calculator!$F$9,J329+Calculator!$F$6*'Growth rate'!O330,0)</f>
        <v>0</v>
      </c>
      <c r="K330" s="23">
        <f t="shared" si="53"/>
        <v>3.28</v>
      </c>
      <c r="L330" s="23">
        <f t="shared" si="59"/>
        <v>100</v>
      </c>
      <c r="M330" s="23">
        <f t="shared" si="54"/>
        <v>10.119999999999999</v>
      </c>
      <c r="N330" s="23">
        <f t="shared" si="55"/>
        <v>10.119999999999999</v>
      </c>
      <c r="O330" s="23">
        <f t="shared" si="57"/>
        <v>-9.1199999999999992</v>
      </c>
    </row>
    <row r="331" spans="1:15" x14ac:dyDescent="0.35">
      <c r="A331" s="23">
        <v>329</v>
      </c>
      <c r="B331" s="30">
        <f>IF(A331&lt;=Calculator!$B$9,B330+Calculator!$B$6*'Growth rate'!G331,0)</f>
        <v>0</v>
      </c>
      <c r="C331" s="23">
        <f t="shared" si="50"/>
        <v>3.29</v>
      </c>
      <c r="D331" s="23">
        <f t="shared" si="58"/>
        <v>100</v>
      </c>
      <c r="E331" s="23">
        <f t="shared" si="51"/>
        <v>10.16</v>
      </c>
      <c r="F331" s="23">
        <f t="shared" si="52"/>
        <v>10.16</v>
      </c>
      <c r="G331" s="23">
        <f t="shared" si="56"/>
        <v>-9.16</v>
      </c>
      <c r="I331" s="23">
        <v>329</v>
      </c>
      <c r="J331" s="30">
        <f>IF(I331&lt;=Calculator!$F$9,J330+Calculator!$F$6*'Growth rate'!O331,0)</f>
        <v>0</v>
      </c>
      <c r="K331" s="23">
        <f t="shared" si="53"/>
        <v>3.29</v>
      </c>
      <c r="L331" s="23">
        <f t="shared" si="59"/>
        <v>100</v>
      </c>
      <c r="M331" s="23">
        <f t="shared" si="54"/>
        <v>10.16</v>
      </c>
      <c r="N331" s="23">
        <f t="shared" si="55"/>
        <v>10.16</v>
      </c>
      <c r="O331" s="23">
        <f t="shared" si="57"/>
        <v>-9.16</v>
      </c>
    </row>
    <row r="332" spans="1:15" x14ac:dyDescent="0.35">
      <c r="A332" s="23">
        <v>330</v>
      </c>
      <c r="B332" s="30">
        <f>IF(A332&lt;=Calculator!$B$9,B331+Calculator!$B$6*'Growth rate'!G332,0)</f>
        <v>0</v>
      </c>
      <c r="C332" s="23">
        <f t="shared" si="50"/>
        <v>3.3</v>
      </c>
      <c r="D332" s="23">
        <f t="shared" si="58"/>
        <v>100</v>
      </c>
      <c r="E332" s="23">
        <f t="shared" si="51"/>
        <v>10.199999999999999</v>
      </c>
      <c r="F332" s="23">
        <f t="shared" si="52"/>
        <v>10.199999999999999</v>
      </c>
      <c r="G332" s="23">
        <f t="shared" si="56"/>
        <v>-9.1999999999999993</v>
      </c>
      <c r="I332" s="23">
        <v>330</v>
      </c>
      <c r="J332" s="30">
        <f>IF(I332&lt;=Calculator!$F$9,J331+Calculator!$F$6*'Growth rate'!O332,0)</f>
        <v>0</v>
      </c>
      <c r="K332" s="23">
        <f t="shared" si="53"/>
        <v>3.3</v>
      </c>
      <c r="L332" s="23">
        <f t="shared" si="59"/>
        <v>100</v>
      </c>
      <c r="M332" s="23">
        <f t="shared" si="54"/>
        <v>10.199999999999999</v>
      </c>
      <c r="N332" s="23">
        <f t="shared" si="55"/>
        <v>10.199999999999999</v>
      </c>
      <c r="O332" s="23">
        <f t="shared" si="57"/>
        <v>-9.1999999999999993</v>
      </c>
    </row>
    <row r="333" spans="1:15" x14ac:dyDescent="0.35">
      <c r="A333" s="23">
        <v>331</v>
      </c>
      <c r="B333" s="30">
        <f>IF(A333&lt;=Calculator!$B$9,B332+Calculator!$B$6*'Growth rate'!G333,0)</f>
        <v>0</v>
      </c>
      <c r="C333" s="23">
        <f t="shared" si="50"/>
        <v>3.31</v>
      </c>
      <c r="D333" s="23">
        <f t="shared" si="58"/>
        <v>100</v>
      </c>
      <c r="E333" s="23">
        <f t="shared" si="51"/>
        <v>10.24</v>
      </c>
      <c r="F333" s="23">
        <f t="shared" si="52"/>
        <v>10.24</v>
      </c>
      <c r="G333" s="23">
        <f t="shared" si="56"/>
        <v>-9.24</v>
      </c>
      <c r="I333" s="23">
        <v>331</v>
      </c>
      <c r="J333" s="30">
        <f>IF(I333&lt;=Calculator!$F$9,J332+Calculator!$F$6*'Growth rate'!O333,0)</f>
        <v>0</v>
      </c>
      <c r="K333" s="23">
        <f t="shared" si="53"/>
        <v>3.31</v>
      </c>
      <c r="L333" s="23">
        <f t="shared" si="59"/>
        <v>100</v>
      </c>
      <c r="M333" s="23">
        <f t="shared" si="54"/>
        <v>10.24</v>
      </c>
      <c r="N333" s="23">
        <f t="shared" si="55"/>
        <v>10.24</v>
      </c>
      <c r="O333" s="23">
        <f t="shared" si="57"/>
        <v>-9.24</v>
      </c>
    </row>
    <row r="334" spans="1:15" x14ac:dyDescent="0.35">
      <c r="A334" s="23">
        <v>332</v>
      </c>
      <c r="B334" s="30">
        <f>IF(A334&lt;=Calculator!$B$9,B333+Calculator!$B$6*'Growth rate'!G334,0)</f>
        <v>0</v>
      </c>
      <c r="C334" s="23">
        <f t="shared" si="50"/>
        <v>3.32</v>
      </c>
      <c r="D334" s="23">
        <f t="shared" si="58"/>
        <v>100</v>
      </c>
      <c r="E334" s="23">
        <f t="shared" si="51"/>
        <v>10.28</v>
      </c>
      <c r="F334" s="23">
        <f t="shared" si="52"/>
        <v>10.28</v>
      </c>
      <c r="G334" s="23">
        <f t="shared" si="56"/>
        <v>-9.2799999999999994</v>
      </c>
      <c r="I334" s="23">
        <v>332</v>
      </c>
      <c r="J334" s="30">
        <f>IF(I334&lt;=Calculator!$F$9,J333+Calculator!$F$6*'Growth rate'!O334,0)</f>
        <v>0</v>
      </c>
      <c r="K334" s="23">
        <f t="shared" si="53"/>
        <v>3.32</v>
      </c>
      <c r="L334" s="23">
        <f t="shared" si="59"/>
        <v>100</v>
      </c>
      <c r="M334" s="23">
        <f t="shared" si="54"/>
        <v>10.28</v>
      </c>
      <c r="N334" s="23">
        <f t="shared" si="55"/>
        <v>10.28</v>
      </c>
      <c r="O334" s="23">
        <f t="shared" si="57"/>
        <v>-9.2799999999999994</v>
      </c>
    </row>
    <row r="335" spans="1:15" x14ac:dyDescent="0.35">
      <c r="A335" s="23">
        <v>333</v>
      </c>
      <c r="B335" s="30">
        <f>IF(A335&lt;=Calculator!$B$9,B334+Calculator!$B$6*'Growth rate'!G335,0)</f>
        <v>0</v>
      </c>
      <c r="C335" s="23">
        <f t="shared" si="50"/>
        <v>3.33</v>
      </c>
      <c r="D335" s="23">
        <f t="shared" si="58"/>
        <v>100</v>
      </c>
      <c r="E335" s="23">
        <f t="shared" si="51"/>
        <v>10.32</v>
      </c>
      <c r="F335" s="23">
        <f t="shared" si="52"/>
        <v>10.32</v>
      </c>
      <c r="G335" s="23">
        <f t="shared" si="56"/>
        <v>-9.32</v>
      </c>
      <c r="I335" s="23">
        <v>333</v>
      </c>
      <c r="J335" s="30">
        <f>IF(I335&lt;=Calculator!$F$9,J334+Calculator!$F$6*'Growth rate'!O335,0)</f>
        <v>0</v>
      </c>
      <c r="K335" s="23">
        <f t="shared" si="53"/>
        <v>3.33</v>
      </c>
      <c r="L335" s="23">
        <f t="shared" si="59"/>
        <v>100</v>
      </c>
      <c r="M335" s="23">
        <f t="shared" si="54"/>
        <v>10.32</v>
      </c>
      <c r="N335" s="23">
        <f t="shared" si="55"/>
        <v>10.32</v>
      </c>
      <c r="O335" s="23">
        <f t="shared" si="57"/>
        <v>-9.32</v>
      </c>
    </row>
    <row r="336" spans="1:15" x14ac:dyDescent="0.35">
      <c r="A336" s="23">
        <v>334</v>
      </c>
      <c r="B336" s="30">
        <f>IF(A336&lt;=Calculator!$B$9,B335+Calculator!$B$6*'Growth rate'!G336,0)</f>
        <v>0</v>
      </c>
      <c r="C336" s="23">
        <f t="shared" si="50"/>
        <v>3.34</v>
      </c>
      <c r="D336" s="23">
        <f t="shared" si="58"/>
        <v>100</v>
      </c>
      <c r="E336" s="23">
        <f t="shared" si="51"/>
        <v>10.36</v>
      </c>
      <c r="F336" s="23">
        <f t="shared" si="52"/>
        <v>10.36</v>
      </c>
      <c r="G336" s="23">
        <f t="shared" si="56"/>
        <v>-9.36</v>
      </c>
      <c r="I336" s="23">
        <v>334</v>
      </c>
      <c r="J336" s="30">
        <f>IF(I336&lt;=Calculator!$F$9,J335+Calculator!$F$6*'Growth rate'!O336,0)</f>
        <v>0</v>
      </c>
      <c r="K336" s="23">
        <f t="shared" si="53"/>
        <v>3.34</v>
      </c>
      <c r="L336" s="23">
        <f t="shared" si="59"/>
        <v>100</v>
      </c>
      <c r="M336" s="23">
        <f t="shared" si="54"/>
        <v>10.36</v>
      </c>
      <c r="N336" s="23">
        <f t="shared" si="55"/>
        <v>10.36</v>
      </c>
      <c r="O336" s="23">
        <f t="shared" si="57"/>
        <v>-9.36</v>
      </c>
    </row>
    <row r="337" spans="1:15" x14ac:dyDescent="0.35">
      <c r="A337" s="23">
        <v>335</v>
      </c>
      <c r="B337" s="30">
        <f>IF(A337&lt;=Calculator!$B$9,B336+Calculator!$B$6*'Growth rate'!G337,0)</f>
        <v>0</v>
      </c>
      <c r="C337" s="23">
        <f t="shared" si="50"/>
        <v>3.35</v>
      </c>
      <c r="D337" s="23">
        <f t="shared" si="58"/>
        <v>100</v>
      </c>
      <c r="E337" s="23">
        <f t="shared" si="51"/>
        <v>10.4</v>
      </c>
      <c r="F337" s="23">
        <f t="shared" si="52"/>
        <v>10.4</v>
      </c>
      <c r="G337" s="23">
        <f t="shared" si="56"/>
        <v>-9.4</v>
      </c>
      <c r="I337" s="23">
        <v>335</v>
      </c>
      <c r="J337" s="30">
        <f>IF(I337&lt;=Calculator!$F$9,J336+Calculator!$F$6*'Growth rate'!O337,0)</f>
        <v>0</v>
      </c>
      <c r="K337" s="23">
        <f t="shared" si="53"/>
        <v>3.35</v>
      </c>
      <c r="L337" s="23">
        <f t="shared" si="59"/>
        <v>100</v>
      </c>
      <c r="M337" s="23">
        <f t="shared" si="54"/>
        <v>10.4</v>
      </c>
      <c r="N337" s="23">
        <f t="shared" si="55"/>
        <v>10.4</v>
      </c>
      <c r="O337" s="23">
        <f t="shared" si="57"/>
        <v>-9.4</v>
      </c>
    </row>
    <row r="338" spans="1:15" x14ac:dyDescent="0.35">
      <c r="A338" s="23">
        <v>336</v>
      </c>
      <c r="B338" s="30">
        <f>IF(A338&lt;=Calculator!$B$9,B337+Calculator!$B$6*'Growth rate'!G338,0)</f>
        <v>0</v>
      </c>
      <c r="C338" s="23">
        <f t="shared" si="50"/>
        <v>3.36</v>
      </c>
      <c r="D338" s="23">
        <f t="shared" si="58"/>
        <v>100</v>
      </c>
      <c r="E338" s="23">
        <f t="shared" si="51"/>
        <v>10.44</v>
      </c>
      <c r="F338" s="23">
        <f t="shared" si="52"/>
        <v>10.44</v>
      </c>
      <c r="G338" s="23">
        <f t="shared" si="56"/>
        <v>-9.44</v>
      </c>
      <c r="I338" s="23">
        <v>336</v>
      </c>
      <c r="J338" s="30">
        <f>IF(I338&lt;=Calculator!$F$9,J337+Calculator!$F$6*'Growth rate'!O338,0)</f>
        <v>0</v>
      </c>
      <c r="K338" s="23">
        <f t="shared" si="53"/>
        <v>3.36</v>
      </c>
      <c r="L338" s="23">
        <f t="shared" si="59"/>
        <v>100</v>
      </c>
      <c r="M338" s="23">
        <f t="shared" si="54"/>
        <v>10.44</v>
      </c>
      <c r="N338" s="23">
        <f t="shared" si="55"/>
        <v>10.44</v>
      </c>
      <c r="O338" s="23">
        <f t="shared" si="57"/>
        <v>-9.44</v>
      </c>
    </row>
    <row r="339" spans="1:15" x14ac:dyDescent="0.35">
      <c r="A339" s="23">
        <v>337</v>
      </c>
      <c r="B339" s="30">
        <f>IF(A339&lt;=Calculator!$B$9,B338+Calculator!$B$6*'Growth rate'!G339,0)</f>
        <v>0</v>
      </c>
      <c r="C339" s="23">
        <f t="shared" si="50"/>
        <v>3.37</v>
      </c>
      <c r="D339" s="23">
        <f t="shared" si="58"/>
        <v>100</v>
      </c>
      <c r="E339" s="23">
        <f t="shared" si="51"/>
        <v>10.48</v>
      </c>
      <c r="F339" s="23">
        <f t="shared" si="52"/>
        <v>10.48</v>
      </c>
      <c r="G339" s="23">
        <f t="shared" si="56"/>
        <v>-9.48</v>
      </c>
      <c r="I339" s="23">
        <v>337</v>
      </c>
      <c r="J339" s="30">
        <f>IF(I339&lt;=Calculator!$F$9,J338+Calculator!$F$6*'Growth rate'!O339,0)</f>
        <v>0</v>
      </c>
      <c r="K339" s="23">
        <f t="shared" si="53"/>
        <v>3.37</v>
      </c>
      <c r="L339" s="23">
        <f t="shared" si="59"/>
        <v>100</v>
      </c>
      <c r="M339" s="23">
        <f t="shared" si="54"/>
        <v>10.48</v>
      </c>
      <c r="N339" s="23">
        <f t="shared" si="55"/>
        <v>10.48</v>
      </c>
      <c r="O339" s="23">
        <f t="shared" si="57"/>
        <v>-9.48</v>
      </c>
    </row>
    <row r="340" spans="1:15" x14ac:dyDescent="0.35">
      <c r="A340" s="23">
        <v>338</v>
      </c>
      <c r="B340" s="30">
        <f>IF(A340&lt;=Calculator!$B$9,B339+Calculator!$B$6*'Growth rate'!G340,0)</f>
        <v>0</v>
      </c>
      <c r="C340" s="23">
        <f t="shared" si="50"/>
        <v>3.38</v>
      </c>
      <c r="D340" s="23">
        <f t="shared" si="58"/>
        <v>100</v>
      </c>
      <c r="E340" s="23">
        <f t="shared" si="51"/>
        <v>10.52</v>
      </c>
      <c r="F340" s="23">
        <f t="shared" si="52"/>
        <v>10.52</v>
      </c>
      <c r="G340" s="23">
        <f t="shared" si="56"/>
        <v>-9.52</v>
      </c>
      <c r="I340" s="23">
        <v>338</v>
      </c>
      <c r="J340" s="30">
        <f>IF(I340&lt;=Calculator!$F$9,J339+Calculator!$F$6*'Growth rate'!O340,0)</f>
        <v>0</v>
      </c>
      <c r="K340" s="23">
        <f t="shared" si="53"/>
        <v>3.38</v>
      </c>
      <c r="L340" s="23">
        <f t="shared" si="59"/>
        <v>100</v>
      </c>
      <c r="M340" s="23">
        <f t="shared" si="54"/>
        <v>10.52</v>
      </c>
      <c r="N340" s="23">
        <f t="shared" si="55"/>
        <v>10.52</v>
      </c>
      <c r="O340" s="23">
        <f t="shared" si="57"/>
        <v>-9.52</v>
      </c>
    </row>
    <row r="341" spans="1:15" x14ac:dyDescent="0.35">
      <c r="A341" s="23">
        <v>339</v>
      </c>
      <c r="B341" s="30">
        <f>IF(A341&lt;=Calculator!$B$9,B340+Calculator!$B$6*'Growth rate'!G341,0)</f>
        <v>0</v>
      </c>
      <c r="C341" s="23">
        <f t="shared" si="50"/>
        <v>3.39</v>
      </c>
      <c r="D341" s="23">
        <f t="shared" si="58"/>
        <v>100</v>
      </c>
      <c r="E341" s="23">
        <f t="shared" si="51"/>
        <v>10.56</v>
      </c>
      <c r="F341" s="23">
        <f t="shared" si="52"/>
        <v>10.56</v>
      </c>
      <c r="G341" s="23">
        <f t="shared" si="56"/>
        <v>-9.56</v>
      </c>
      <c r="I341" s="23">
        <v>339</v>
      </c>
      <c r="J341" s="30">
        <f>IF(I341&lt;=Calculator!$F$9,J340+Calculator!$F$6*'Growth rate'!O341,0)</f>
        <v>0</v>
      </c>
      <c r="K341" s="23">
        <f t="shared" si="53"/>
        <v>3.39</v>
      </c>
      <c r="L341" s="23">
        <f t="shared" si="59"/>
        <v>100</v>
      </c>
      <c r="M341" s="23">
        <f t="shared" si="54"/>
        <v>10.56</v>
      </c>
      <c r="N341" s="23">
        <f t="shared" si="55"/>
        <v>10.56</v>
      </c>
      <c r="O341" s="23">
        <f t="shared" si="57"/>
        <v>-9.56</v>
      </c>
    </row>
    <row r="342" spans="1:15" x14ac:dyDescent="0.35">
      <c r="A342" s="23">
        <v>340</v>
      </c>
      <c r="B342" s="30">
        <f>IF(A342&lt;=Calculator!$B$9,B341+Calculator!$B$6*'Growth rate'!G342,0)</f>
        <v>0</v>
      </c>
      <c r="C342" s="23">
        <f t="shared" si="50"/>
        <v>3.4</v>
      </c>
      <c r="D342" s="23">
        <f t="shared" si="58"/>
        <v>100</v>
      </c>
      <c r="E342" s="23">
        <f t="shared" si="51"/>
        <v>10.6</v>
      </c>
      <c r="F342" s="23">
        <f t="shared" si="52"/>
        <v>10.6</v>
      </c>
      <c r="G342" s="23">
        <f t="shared" si="56"/>
        <v>-9.6</v>
      </c>
      <c r="I342" s="23">
        <v>340</v>
      </c>
      <c r="J342" s="30">
        <f>IF(I342&lt;=Calculator!$F$9,J341+Calculator!$F$6*'Growth rate'!O342,0)</f>
        <v>0</v>
      </c>
      <c r="K342" s="23">
        <f t="shared" si="53"/>
        <v>3.4</v>
      </c>
      <c r="L342" s="23">
        <f t="shared" si="59"/>
        <v>100</v>
      </c>
      <c r="M342" s="23">
        <f t="shared" si="54"/>
        <v>10.6</v>
      </c>
      <c r="N342" s="23">
        <f t="shared" si="55"/>
        <v>10.6</v>
      </c>
      <c r="O342" s="23">
        <f t="shared" si="57"/>
        <v>-9.6</v>
      </c>
    </row>
    <row r="343" spans="1:15" x14ac:dyDescent="0.35">
      <c r="A343" s="23">
        <v>341</v>
      </c>
      <c r="B343" s="30">
        <f>IF(A343&lt;=Calculator!$B$9,B342+Calculator!$B$6*'Growth rate'!G343,0)</f>
        <v>0</v>
      </c>
      <c r="C343" s="23">
        <f t="shared" si="50"/>
        <v>3.41</v>
      </c>
      <c r="D343" s="23">
        <f t="shared" si="58"/>
        <v>100</v>
      </c>
      <c r="E343" s="23">
        <f t="shared" si="51"/>
        <v>10.64</v>
      </c>
      <c r="F343" s="23">
        <f t="shared" si="52"/>
        <v>10.64</v>
      </c>
      <c r="G343" s="23">
        <f t="shared" si="56"/>
        <v>-9.64</v>
      </c>
      <c r="I343" s="23">
        <v>341</v>
      </c>
      <c r="J343" s="30">
        <f>IF(I343&lt;=Calculator!$F$9,J342+Calculator!$F$6*'Growth rate'!O343,0)</f>
        <v>0</v>
      </c>
      <c r="K343" s="23">
        <f t="shared" si="53"/>
        <v>3.41</v>
      </c>
      <c r="L343" s="23">
        <f t="shared" si="59"/>
        <v>100</v>
      </c>
      <c r="M343" s="23">
        <f t="shared" si="54"/>
        <v>10.64</v>
      </c>
      <c r="N343" s="23">
        <f t="shared" si="55"/>
        <v>10.64</v>
      </c>
      <c r="O343" s="23">
        <f t="shared" si="57"/>
        <v>-9.64</v>
      </c>
    </row>
    <row r="344" spans="1:15" x14ac:dyDescent="0.35">
      <c r="A344" s="23">
        <v>342</v>
      </c>
      <c r="B344" s="30">
        <f>IF(A344&lt;=Calculator!$B$9,B343+Calculator!$B$6*'Growth rate'!G344,0)</f>
        <v>0</v>
      </c>
      <c r="C344" s="23">
        <f t="shared" si="50"/>
        <v>3.42</v>
      </c>
      <c r="D344" s="23">
        <f t="shared" si="58"/>
        <v>100</v>
      </c>
      <c r="E344" s="23">
        <f t="shared" si="51"/>
        <v>10.68</v>
      </c>
      <c r="F344" s="23">
        <f t="shared" si="52"/>
        <v>10.68</v>
      </c>
      <c r="G344" s="23">
        <f t="shared" si="56"/>
        <v>-9.68</v>
      </c>
      <c r="I344" s="23">
        <v>342</v>
      </c>
      <c r="J344" s="30">
        <f>IF(I344&lt;=Calculator!$F$9,J343+Calculator!$F$6*'Growth rate'!O344,0)</f>
        <v>0</v>
      </c>
      <c r="K344" s="23">
        <f t="shared" si="53"/>
        <v>3.42</v>
      </c>
      <c r="L344" s="23">
        <f t="shared" si="59"/>
        <v>100</v>
      </c>
      <c r="M344" s="23">
        <f t="shared" si="54"/>
        <v>10.68</v>
      </c>
      <c r="N344" s="23">
        <f t="shared" si="55"/>
        <v>10.68</v>
      </c>
      <c r="O344" s="23">
        <f t="shared" si="57"/>
        <v>-9.68</v>
      </c>
    </row>
    <row r="345" spans="1:15" x14ac:dyDescent="0.35">
      <c r="A345" s="23">
        <v>343</v>
      </c>
      <c r="B345" s="30">
        <f>IF(A345&lt;=Calculator!$B$9,B344+Calculator!$B$6*'Growth rate'!G345,0)</f>
        <v>0</v>
      </c>
      <c r="C345" s="23">
        <f t="shared" si="50"/>
        <v>3.43</v>
      </c>
      <c r="D345" s="23">
        <f t="shared" si="58"/>
        <v>100</v>
      </c>
      <c r="E345" s="23">
        <f t="shared" si="51"/>
        <v>10.72</v>
      </c>
      <c r="F345" s="23">
        <f t="shared" si="52"/>
        <v>10.72</v>
      </c>
      <c r="G345" s="23">
        <f t="shared" si="56"/>
        <v>-9.7200000000000006</v>
      </c>
      <c r="I345" s="23">
        <v>343</v>
      </c>
      <c r="J345" s="30">
        <f>IF(I345&lt;=Calculator!$F$9,J344+Calculator!$F$6*'Growth rate'!O345,0)</f>
        <v>0</v>
      </c>
      <c r="K345" s="23">
        <f t="shared" si="53"/>
        <v>3.43</v>
      </c>
      <c r="L345" s="23">
        <f t="shared" si="59"/>
        <v>100</v>
      </c>
      <c r="M345" s="23">
        <f t="shared" si="54"/>
        <v>10.72</v>
      </c>
      <c r="N345" s="23">
        <f t="shared" si="55"/>
        <v>10.72</v>
      </c>
      <c r="O345" s="23">
        <f t="shared" si="57"/>
        <v>-9.7200000000000006</v>
      </c>
    </row>
    <row r="346" spans="1:15" x14ac:dyDescent="0.35">
      <c r="A346" s="23">
        <v>344</v>
      </c>
      <c r="B346" s="30">
        <f>IF(A346&lt;=Calculator!$B$9,B345+Calculator!$B$6*'Growth rate'!G346,0)</f>
        <v>0</v>
      </c>
      <c r="C346" s="23">
        <f t="shared" si="50"/>
        <v>3.44</v>
      </c>
      <c r="D346" s="23">
        <f t="shared" si="58"/>
        <v>100</v>
      </c>
      <c r="E346" s="23">
        <f t="shared" si="51"/>
        <v>10.76</v>
      </c>
      <c r="F346" s="23">
        <f t="shared" si="52"/>
        <v>10.76</v>
      </c>
      <c r="G346" s="23">
        <f t="shared" si="56"/>
        <v>-9.76</v>
      </c>
      <c r="I346" s="23">
        <v>344</v>
      </c>
      <c r="J346" s="30">
        <f>IF(I346&lt;=Calculator!$F$9,J345+Calculator!$F$6*'Growth rate'!O346,0)</f>
        <v>0</v>
      </c>
      <c r="K346" s="23">
        <f t="shared" si="53"/>
        <v>3.44</v>
      </c>
      <c r="L346" s="23">
        <f t="shared" si="59"/>
        <v>100</v>
      </c>
      <c r="M346" s="23">
        <f t="shared" si="54"/>
        <v>10.76</v>
      </c>
      <c r="N346" s="23">
        <f t="shared" si="55"/>
        <v>10.76</v>
      </c>
      <c r="O346" s="23">
        <f t="shared" si="57"/>
        <v>-9.76</v>
      </c>
    </row>
    <row r="347" spans="1:15" x14ac:dyDescent="0.35">
      <c r="A347" s="23">
        <v>345</v>
      </c>
      <c r="B347" s="30">
        <f>IF(A347&lt;=Calculator!$B$9,B346+Calculator!$B$6*'Growth rate'!G347,0)</f>
        <v>0</v>
      </c>
      <c r="C347" s="23">
        <f t="shared" si="50"/>
        <v>3.45</v>
      </c>
      <c r="D347" s="23">
        <f t="shared" si="58"/>
        <v>100</v>
      </c>
      <c r="E347" s="23">
        <f t="shared" si="51"/>
        <v>10.8</v>
      </c>
      <c r="F347" s="23">
        <f t="shared" si="52"/>
        <v>10.8</v>
      </c>
      <c r="G347" s="23">
        <f t="shared" si="56"/>
        <v>-9.8000000000000007</v>
      </c>
      <c r="I347" s="23">
        <v>345</v>
      </c>
      <c r="J347" s="30">
        <f>IF(I347&lt;=Calculator!$F$9,J346+Calculator!$F$6*'Growth rate'!O347,0)</f>
        <v>0</v>
      </c>
      <c r="K347" s="23">
        <f t="shared" si="53"/>
        <v>3.45</v>
      </c>
      <c r="L347" s="23">
        <f t="shared" si="59"/>
        <v>100</v>
      </c>
      <c r="M347" s="23">
        <f t="shared" si="54"/>
        <v>10.8</v>
      </c>
      <c r="N347" s="23">
        <f t="shared" si="55"/>
        <v>10.8</v>
      </c>
      <c r="O347" s="23">
        <f t="shared" si="57"/>
        <v>-9.8000000000000007</v>
      </c>
    </row>
    <row r="348" spans="1:15" x14ac:dyDescent="0.35">
      <c r="A348" s="23">
        <v>346</v>
      </c>
      <c r="B348" s="30">
        <f>IF(A348&lt;=Calculator!$B$9,B347+Calculator!$B$6*'Growth rate'!G348,0)</f>
        <v>0</v>
      </c>
      <c r="C348" s="23">
        <f t="shared" si="50"/>
        <v>3.46</v>
      </c>
      <c r="D348" s="23">
        <f t="shared" si="58"/>
        <v>100</v>
      </c>
      <c r="E348" s="23">
        <f t="shared" si="51"/>
        <v>10.84</v>
      </c>
      <c r="F348" s="23">
        <f t="shared" si="52"/>
        <v>10.84</v>
      </c>
      <c r="G348" s="23">
        <f t="shared" si="56"/>
        <v>-9.84</v>
      </c>
      <c r="I348" s="23">
        <v>346</v>
      </c>
      <c r="J348" s="30">
        <f>IF(I348&lt;=Calculator!$F$9,J347+Calculator!$F$6*'Growth rate'!O348,0)</f>
        <v>0</v>
      </c>
      <c r="K348" s="23">
        <f t="shared" si="53"/>
        <v>3.46</v>
      </c>
      <c r="L348" s="23">
        <f t="shared" si="59"/>
        <v>100</v>
      </c>
      <c r="M348" s="23">
        <f t="shared" si="54"/>
        <v>10.84</v>
      </c>
      <c r="N348" s="23">
        <f t="shared" si="55"/>
        <v>10.84</v>
      </c>
      <c r="O348" s="23">
        <f t="shared" si="57"/>
        <v>-9.84</v>
      </c>
    </row>
    <row r="349" spans="1:15" x14ac:dyDescent="0.35">
      <c r="A349" s="23">
        <v>347</v>
      </c>
      <c r="B349" s="30">
        <f>IF(A349&lt;=Calculator!$B$9,B348+Calculator!$B$6*'Growth rate'!G349,0)</f>
        <v>0</v>
      </c>
      <c r="C349" s="23">
        <f t="shared" si="50"/>
        <v>3.47</v>
      </c>
      <c r="D349" s="23">
        <f t="shared" si="58"/>
        <v>100</v>
      </c>
      <c r="E349" s="23">
        <f t="shared" si="51"/>
        <v>10.88</v>
      </c>
      <c r="F349" s="23">
        <f t="shared" si="52"/>
        <v>10.88</v>
      </c>
      <c r="G349" s="23">
        <f t="shared" si="56"/>
        <v>-9.8800000000000008</v>
      </c>
      <c r="I349" s="23">
        <v>347</v>
      </c>
      <c r="J349" s="30">
        <f>IF(I349&lt;=Calculator!$F$9,J348+Calculator!$F$6*'Growth rate'!O349,0)</f>
        <v>0</v>
      </c>
      <c r="K349" s="23">
        <f t="shared" si="53"/>
        <v>3.47</v>
      </c>
      <c r="L349" s="23">
        <f t="shared" si="59"/>
        <v>100</v>
      </c>
      <c r="M349" s="23">
        <f t="shared" si="54"/>
        <v>10.88</v>
      </c>
      <c r="N349" s="23">
        <f t="shared" si="55"/>
        <v>10.88</v>
      </c>
      <c r="O349" s="23">
        <f t="shared" si="57"/>
        <v>-9.8800000000000008</v>
      </c>
    </row>
    <row r="350" spans="1:15" x14ac:dyDescent="0.35">
      <c r="A350" s="23">
        <v>348</v>
      </c>
      <c r="B350" s="30">
        <f>IF(A350&lt;=Calculator!$B$9,B349+Calculator!$B$6*'Growth rate'!G350,0)</f>
        <v>0</v>
      </c>
      <c r="C350" s="23">
        <f t="shared" si="50"/>
        <v>3.48</v>
      </c>
      <c r="D350" s="23">
        <f t="shared" si="58"/>
        <v>100</v>
      </c>
      <c r="E350" s="23">
        <f t="shared" si="51"/>
        <v>10.92</v>
      </c>
      <c r="F350" s="23">
        <f t="shared" si="52"/>
        <v>10.92</v>
      </c>
      <c r="G350" s="23">
        <f t="shared" si="56"/>
        <v>-9.92</v>
      </c>
      <c r="I350" s="23">
        <v>348</v>
      </c>
      <c r="J350" s="30">
        <f>IF(I350&lt;=Calculator!$F$9,J349+Calculator!$F$6*'Growth rate'!O350,0)</f>
        <v>0</v>
      </c>
      <c r="K350" s="23">
        <f t="shared" si="53"/>
        <v>3.48</v>
      </c>
      <c r="L350" s="23">
        <f t="shared" si="59"/>
        <v>100</v>
      </c>
      <c r="M350" s="23">
        <f t="shared" si="54"/>
        <v>10.92</v>
      </c>
      <c r="N350" s="23">
        <f t="shared" si="55"/>
        <v>10.92</v>
      </c>
      <c r="O350" s="23">
        <f t="shared" si="57"/>
        <v>-9.92</v>
      </c>
    </row>
    <row r="351" spans="1:15" x14ac:dyDescent="0.35">
      <c r="A351" s="23">
        <v>349</v>
      </c>
      <c r="B351" s="30">
        <f>IF(A351&lt;=Calculator!$B$9,B350+Calculator!$B$6*'Growth rate'!G351,0)</f>
        <v>0</v>
      </c>
      <c r="C351" s="23">
        <f t="shared" si="50"/>
        <v>3.49</v>
      </c>
      <c r="D351" s="23">
        <f t="shared" si="58"/>
        <v>100</v>
      </c>
      <c r="E351" s="23">
        <f t="shared" si="51"/>
        <v>10.96</v>
      </c>
      <c r="F351" s="23">
        <f t="shared" si="52"/>
        <v>10.96</v>
      </c>
      <c r="G351" s="23">
        <f t="shared" si="56"/>
        <v>-9.9600000000000009</v>
      </c>
      <c r="I351" s="23">
        <v>349</v>
      </c>
      <c r="J351" s="30">
        <f>IF(I351&lt;=Calculator!$F$9,J350+Calculator!$F$6*'Growth rate'!O351,0)</f>
        <v>0</v>
      </c>
      <c r="K351" s="23">
        <f t="shared" si="53"/>
        <v>3.49</v>
      </c>
      <c r="L351" s="23">
        <f t="shared" si="59"/>
        <v>100</v>
      </c>
      <c r="M351" s="23">
        <f t="shared" si="54"/>
        <v>10.96</v>
      </c>
      <c r="N351" s="23">
        <f t="shared" si="55"/>
        <v>10.96</v>
      </c>
      <c r="O351" s="23">
        <f t="shared" si="57"/>
        <v>-9.9600000000000009</v>
      </c>
    </row>
    <row r="352" spans="1:15" x14ac:dyDescent="0.35">
      <c r="A352" s="23">
        <v>350</v>
      </c>
      <c r="B352" s="30">
        <f>IF(A352&lt;=Calculator!$B$9,B351+Calculator!$B$6*'Growth rate'!G352,0)</f>
        <v>0</v>
      </c>
      <c r="C352" s="23">
        <f t="shared" si="50"/>
        <v>3.5</v>
      </c>
      <c r="D352" s="23">
        <f t="shared" si="58"/>
        <v>100</v>
      </c>
      <c r="E352" s="23">
        <f t="shared" si="51"/>
        <v>11</v>
      </c>
      <c r="F352" s="23">
        <f t="shared" si="52"/>
        <v>11</v>
      </c>
      <c r="G352" s="23">
        <f t="shared" si="56"/>
        <v>-10</v>
      </c>
      <c r="I352" s="23">
        <v>350</v>
      </c>
      <c r="J352" s="30">
        <f>IF(I352&lt;=Calculator!$F$9,J351+Calculator!$F$6*'Growth rate'!O352,0)</f>
        <v>0</v>
      </c>
      <c r="K352" s="23">
        <f t="shared" si="53"/>
        <v>3.5</v>
      </c>
      <c r="L352" s="23">
        <f t="shared" si="59"/>
        <v>100</v>
      </c>
      <c r="M352" s="23">
        <f t="shared" si="54"/>
        <v>11</v>
      </c>
      <c r="N352" s="23">
        <f t="shared" si="55"/>
        <v>11</v>
      </c>
      <c r="O352" s="23">
        <f t="shared" si="57"/>
        <v>-10</v>
      </c>
    </row>
    <row r="353" spans="1:15" x14ac:dyDescent="0.35">
      <c r="A353" s="23">
        <v>351</v>
      </c>
      <c r="B353" s="30">
        <f>IF(A353&lt;=Calculator!$B$9,B352+Calculator!$B$6*'Growth rate'!G353,0)</f>
        <v>0</v>
      </c>
      <c r="C353" s="23">
        <f t="shared" si="50"/>
        <v>3.51</v>
      </c>
      <c r="D353" s="23">
        <f t="shared" si="58"/>
        <v>100</v>
      </c>
      <c r="E353" s="23">
        <f t="shared" si="51"/>
        <v>11.04</v>
      </c>
      <c r="F353" s="23">
        <f t="shared" si="52"/>
        <v>11.04</v>
      </c>
      <c r="G353" s="23">
        <f t="shared" si="56"/>
        <v>-10.039999999999999</v>
      </c>
      <c r="I353" s="23">
        <v>351</v>
      </c>
      <c r="J353" s="30">
        <f>IF(I353&lt;=Calculator!$F$9,J352+Calculator!$F$6*'Growth rate'!O353,0)</f>
        <v>0</v>
      </c>
      <c r="K353" s="23">
        <f t="shared" si="53"/>
        <v>3.51</v>
      </c>
      <c r="L353" s="23">
        <f t="shared" si="59"/>
        <v>100</v>
      </c>
      <c r="M353" s="23">
        <f t="shared" si="54"/>
        <v>11.04</v>
      </c>
      <c r="N353" s="23">
        <f t="shared" si="55"/>
        <v>11.04</v>
      </c>
      <c r="O353" s="23">
        <f t="shared" si="57"/>
        <v>-10.039999999999999</v>
      </c>
    </row>
    <row r="354" spans="1:15" x14ac:dyDescent="0.35">
      <c r="A354" s="23">
        <v>352</v>
      </c>
      <c r="B354" s="30">
        <f>IF(A354&lt;=Calculator!$B$9,B353+Calculator!$B$6*'Growth rate'!G354,0)</f>
        <v>0</v>
      </c>
      <c r="C354" s="23">
        <f t="shared" si="50"/>
        <v>3.52</v>
      </c>
      <c r="D354" s="23">
        <f t="shared" si="58"/>
        <v>100</v>
      </c>
      <c r="E354" s="23">
        <f t="shared" si="51"/>
        <v>11.08</v>
      </c>
      <c r="F354" s="23">
        <f t="shared" si="52"/>
        <v>11.08</v>
      </c>
      <c r="G354" s="23">
        <f t="shared" si="56"/>
        <v>-10.08</v>
      </c>
      <c r="I354" s="23">
        <v>352</v>
      </c>
      <c r="J354" s="30">
        <f>IF(I354&lt;=Calculator!$F$9,J353+Calculator!$F$6*'Growth rate'!O354,0)</f>
        <v>0</v>
      </c>
      <c r="K354" s="23">
        <f t="shared" si="53"/>
        <v>3.52</v>
      </c>
      <c r="L354" s="23">
        <f t="shared" si="59"/>
        <v>100</v>
      </c>
      <c r="M354" s="23">
        <f t="shared" si="54"/>
        <v>11.08</v>
      </c>
      <c r="N354" s="23">
        <f t="shared" si="55"/>
        <v>11.08</v>
      </c>
      <c r="O354" s="23">
        <f t="shared" si="57"/>
        <v>-10.08</v>
      </c>
    </row>
    <row r="355" spans="1:15" x14ac:dyDescent="0.35">
      <c r="A355" s="23">
        <v>353</v>
      </c>
      <c r="B355" s="30">
        <f>IF(A355&lt;=Calculator!$B$9,B354+Calculator!$B$6*'Growth rate'!G355,0)</f>
        <v>0</v>
      </c>
      <c r="C355" s="23">
        <f t="shared" si="50"/>
        <v>3.53</v>
      </c>
      <c r="D355" s="23">
        <f t="shared" si="58"/>
        <v>100</v>
      </c>
      <c r="E355" s="23">
        <f t="shared" si="51"/>
        <v>11.12</v>
      </c>
      <c r="F355" s="23">
        <f t="shared" si="52"/>
        <v>11.12</v>
      </c>
      <c r="G355" s="23">
        <f t="shared" si="56"/>
        <v>-10.119999999999999</v>
      </c>
      <c r="I355" s="23">
        <v>353</v>
      </c>
      <c r="J355" s="30">
        <f>IF(I355&lt;=Calculator!$F$9,J354+Calculator!$F$6*'Growth rate'!O355,0)</f>
        <v>0</v>
      </c>
      <c r="K355" s="23">
        <f t="shared" si="53"/>
        <v>3.53</v>
      </c>
      <c r="L355" s="23">
        <f t="shared" si="59"/>
        <v>100</v>
      </c>
      <c r="M355" s="23">
        <f t="shared" si="54"/>
        <v>11.12</v>
      </c>
      <c r="N355" s="23">
        <f t="shared" si="55"/>
        <v>11.12</v>
      </c>
      <c r="O355" s="23">
        <f t="shared" si="57"/>
        <v>-10.119999999999999</v>
      </c>
    </row>
    <row r="356" spans="1:15" x14ac:dyDescent="0.35">
      <c r="A356" s="23">
        <v>354</v>
      </c>
      <c r="B356" s="30">
        <f>IF(A356&lt;=Calculator!$B$9,B355+Calculator!$B$6*'Growth rate'!G356,0)</f>
        <v>0</v>
      </c>
      <c r="C356" s="23">
        <f t="shared" si="50"/>
        <v>3.54</v>
      </c>
      <c r="D356" s="23">
        <f t="shared" si="58"/>
        <v>100</v>
      </c>
      <c r="E356" s="23">
        <f t="shared" si="51"/>
        <v>11.16</v>
      </c>
      <c r="F356" s="23">
        <f t="shared" si="52"/>
        <v>11.16</v>
      </c>
      <c r="G356" s="23">
        <f t="shared" si="56"/>
        <v>-10.16</v>
      </c>
      <c r="I356" s="23">
        <v>354</v>
      </c>
      <c r="J356" s="30">
        <f>IF(I356&lt;=Calculator!$F$9,J355+Calculator!$F$6*'Growth rate'!O356,0)</f>
        <v>0</v>
      </c>
      <c r="K356" s="23">
        <f t="shared" si="53"/>
        <v>3.54</v>
      </c>
      <c r="L356" s="23">
        <f t="shared" si="59"/>
        <v>100</v>
      </c>
      <c r="M356" s="23">
        <f t="shared" si="54"/>
        <v>11.16</v>
      </c>
      <c r="N356" s="23">
        <f t="shared" si="55"/>
        <v>11.16</v>
      </c>
      <c r="O356" s="23">
        <f t="shared" si="57"/>
        <v>-10.16</v>
      </c>
    </row>
    <row r="357" spans="1:15" x14ac:dyDescent="0.35">
      <c r="A357" s="23">
        <v>355</v>
      </c>
      <c r="B357" s="30">
        <f>IF(A357&lt;=Calculator!$B$9,B356+Calculator!$B$6*'Growth rate'!G357,0)</f>
        <v>0</v>
      </c>
      <c r="C357" s="23">
        <f t="shared" si="50"/>
        <v>3.55</v>
      </c>
      <c r="D357" s="23">
        <f t="shared" si="58"/>
        <v>100</v>
      </c>
      <c r="E357" s="23">
        <f t="shared" si="51"/>
        <v>11.2</v>
      </c>
      <c r="F357" s="23">
        <f t="shared" si="52"/>
        <v>11.2</v>
      </c>
      <c r="G357" s="23">
        <f t="shared" si="56"/>
        <v>-10.199999999999999</v>
      </c>
      <c r="I357" s="23">
        <v>355</v>
      </c>
      <c r="J357" s="30">
        <f>IF(I357&lt;=Calculator!$F$9,J356+Calculator!$F$6*'Growth rate'!O357,0)</f>
        <v>0</v>
      </c>
      <c r="K357" s="23">
        <f t="shared" si="53"/>
        <v>3.55</v>
      </c>
      <c r="L357" s="23">
        <f t="shared" si="59"/>
        <v>100</v>
      </c>
      <c r="M357" s="23">
        <f t="shared" si="54"/>
        <v>11.2</v>
      </c>
      <c r="N357" s="23">
        <f t="shared" si="55"/>
        <v>11.2</v>
      </c>
      <c r="O357" s="23">
        <f t="shared" si="57"/>
        <v>-10.199999999999999</v>
      </c>
    </row>
    <row r="358" spans="1:15" x14ac:dyDescent="0.35">
      <c r="A358" s="23">
        <v>356</v>
      </c>
      <c r="B358" s="30">
        <f>IF(A358&lt;=Calculator!$B$9,B357+Calculator!$B$6*'Growth rate'!G358,0)</f>
        <v>0</v>
      </c>
      <c r="C358" s="23">
        <f t="shared" si="50"/>
        <v>3.56</v>
      </c>
      <c r="D358" s="23">
        <f t="shared" si="58"/>
        <v>100</v>
      </c>
      <c r="E358" s="23">
        <f t="shared" si="51"/>
        <v>11.24</v>
      </c>
      <c r="F358" s="23">
        <f t="shared" si="52"/>
        <v>11.24</v>
      </c>
      <c r="G358" s="23">
        <f t="shared" si="56"/>
        <v>-10.24</v>
      </c>
      <c r="I358" s="23">
        <v>356</v>
      </c>
      <c r="J358" s="30">
        <f>IF(I358&lt;=Calculator!$F$9,J357+Calculator!$F$6*'Growth rate'!O358,0)</f>
        <v>0</v>
      </c>
      <c r="K358" s="23">
        <f t="shared" si="53"/>
        <v>3.56</v>
      </c>
      <c r="L358" s="23">
        <f t="shared" si="59"/>
        <v>100</v>
      </c>
      <c r="M358" s="23">
        <f t="shared" si="54"/>
        <v>11.24</v>
      </c>
      <c r="N358" s="23">
        <f t="shared" si="55"/>
        <v>11.24</v>
      </c>
      <c r="O358" s="23">
        <f t="shared" si="57"/>
        <v>-10.24</v>
      </c>
    </row>
    <row r="359" spans="1:15" x14ac:dyDescent="0.35">
      <c r="A359" s="23">
        <v>357</v>
      </c>
      <c r="B359" s="30">
        <f>IF(A359&lt;=Calculator!$B$9,B358+Calculator!$B$6*'Growth rate'!G359,0)</f>
        <v>0</v>
      </c>
      <c r="C359" s="23">
        <f t="shared" si="50"/>
        <v>3.57</v>
      </c>
      <c r="D359" s="23">
        <f t="shared" si="58"/>
        <v>100</v>
      </c>
      <c r="E359" s="23">
        <f t="shared" si="51"/>
        <v>11.28</v>
      </c>
      <c r="F359" s="23">
        <f t="shared" si="52"/>
        <v>11.28</v>
      </c>
      <c r="G359" s="23">
        <f t="shared" si="56"/>
        <v>-10.28</v>
      </c>
      <c r="I359" s="23">
        <v>357</v>
      </c>
      <c r="J359" s="30">
        <f>IF(I359&lt;=Calculator!$F$9,J358+Calculator!$F$6*'Growth rate'!O359,0)</f>
        <v>0</v>
      </c>
      <c r="K359" s="23">
        <f t="shared" si="53"/>
        <v>3.57</v>
      </c>
      <c r="L359" s="23">
        <f t="shared" si="59"/>
        <v>100</v>
      </c>
      <c r="M359" s="23">
        <f t="shared" si="54"/>
        <v>11.28</v>
      </c>
      <c r="N359" s="23">
        <f t="shared" si="55"/>
        <v>11.28</v>
      </c>
      <c r="O359" s="23">
        <f t="shared" si="57"/>
        <v>-10.28</v>
      </c>
    </row>
    <row r="360" spans="1:15" x14ac:dyDescent="0.35">
      <c r="A360" s="23">
        <v>358</v>
      </c>
      <c r="B360" s="30">
        <f>IF(A360&lt;=Calculator!$B$9,B359+Calculator!$B$6*'Growth rate'!G360,0)</f>
        <v>0</v>
      </c>
      <c r="C360" s="23">
        <f t="shared" si="50"/>
        <v>3.58</v>
      </c>
      <c r="D360" s="23">
        <f t="shared" si="58"/>
        <v>100</v>
      </c>
      <c r="E360" s="23">
        <f t="shared" si="51"/>
        <v>11.32</v>
      </c>
      <c r="F360" s="23">
        <f t="shared" si="52"/>
        <v>11.32</v>
      </c>
      <c r="G360" s="23">
        <f t="shared" si="56"/>
        <v>-10.32</v>
      </c>
      <c r="I360" s="23">
        <v>358</v>
      </c>
      <c r="J360" s="30">
        <f>IF(I360&lt;=Calculator!$F$9,J359+Calculator!$F$6*'Growth rate'!O360,0)</f>
        <v>0</v>
      </c>
      <c r="K360" s="23">
        <f t="shared" si="53"/>
        <v>3.58</v>
      </c>
      <c r="L360" s="23">
        <f t="shared" si="59"/>
        <v>100</v>
      </c>
      <c r="M360" s="23">
        <f t="shared" si="54"/>
        <v>11.32</v>
      </c>
      <c r="N360" s="23">
        <f t="shared" si="55"/>
        <v>11.32</v>
      </c>
      <c r="O360" s="23">
        <f t="shared" si="57"/>
        <v>-10.32</v>
      </c>
    </row>
    <row r="361" spans="1:15" x14ac:dyDescent="0.35">
      <c r="A361" s="23">
        <v>359</v>
      </c>
      <c r="B361" s="30">
        <f>IF(A361&lt;=Calculator!$B$9,B360+Calculator!$B$6*'Growth rate'!G361,0)</f>
        <v>0</v>
      </c>
      <c r="C361" s="23">
        <f t="shared" si="50"/>
        <v>3.59</v>
      </c>
      <c r="D361" s="23">
        <f t="shared" si="58"/>
        <v>100</v>
      </c>
      <c r="E361" s="23">
        <f t="shared" si="51"/>
        <v>11.36</v>
      </c>
      <c r="F361" s="23">
        <f t="shared" si="52"/>
        <v>11.36</v>
      </c>
      <c r="G361" s="23">
        <f t="shared" si="56"/>
        <v>-10.36</v>
      </c>
      <c r="I361" s="23">
        <v>359</v>
      </c>
      <c r="J361" s="30">
        <f>IF(I361&lt;=Calculator!$F$9,J360+Calculator!$F$6*'Growth rate'!O361,0)</f>
        <v>0</v>
      </c>
      <c r="K361" s="23">
        <f t="shared" si="53"/>
        <v>3.59</v>
      </c>
      <c r="L361" s="23">
        <f t="shared" si="59"/>
        <v>100</v>
      </c>
      <c r="M361" s="23">
        <f t="shared" si="54"/>
        <v>11.36</v>
      </c>
      <c r="N361" s="23">
        <f t="shared" si="55"/>
        <v>11.36</v>
      </c>
      <c r="O361" s="23">
        <f t="shared" si="57"/>
        <v>-10.36</v>
      </c>
    </row>
    <row r="362" spans="1:15" x14ac:dyDescent="0.35">
      <c r="A362" s="23">
        <v>360</v>
      </c>
      <c r="B362" s="30">
        <f>IF(A362&lt;=Calculator!$B$9,B361+Calculator!$B$6*'Growth rate'!G362,0)</f>
        <v>0</v>
      </c>
      <c r="C362" s="23">
        <f t="shared" si="50"/>
        <v>3.6</v>
      </c>
      <c r="D362" s="23">
        <f t="shared" si="58"/>
        <v>100</v>
      </c>
      <c r="E362" s="23">
        <f t="shared" si="51"/>
        <v>11.4</v>
      </c>
      <c r="F362" s="23">
        <f t="shared" si="52"/>
        <v>11.4</v>
      </c>
      <c r="G362" s="23">
        <f t="shared" si="56"/>
        <v>-10.4</v>
      </c>
      <c r="I362" s="23">
        <v>360</v>
      </c>
      <c r="J362" s="30">
        <f>IF(I362&lt;=Calculator!$F$9,J361+Calculator!$F$6*'Growth rate'!O362,0)</f>
        <v>0</v>
      </c>
      <c r="K362" s="23">
        <f t="shared" si="53"/>
        <v>3.6</v>
      </c>
      <c r="L362" s="23">
        <f t="shared" si="59"/>
        <v>100</v>
      </c>
      <c r="M362" s="23">
        <f t="shared" si="54"/>
        <v>11.4</v>
      </c>
      <c r="N362" s="23">
        <f t="shared" si="55"/>
        <v>11.4</v>
      </c>
      <c r="O362" s="23">
        <f t="shared" si="57"/>
        <v>-10.4</v>
      </c>
    </row>
    <row r="363" spans="1:15" x14ac:dyDescent="0.35">
      <c r="A363" s="23">
        <v>361</v>
      </c>
      <c r="B363" s="30">
        <f>IF(A363&lt;=Calculator!$B$9,B362+Calculator!$B$6*'Growth rate'!G363,0)</f>
        <v>0</v>
      </c>
      <c r="C363" s="23">
        <f t="shared" si="50"/>
        <v>3.61</v>
      </c>
      <c r="D363" s="23">
        <f t="shared" si="58"/>
        <v>100</v>
      </c>
      <c r="E363" s="23">
        <f t="shared" si="51"/>
        <v>11.44</v>
      </c>
      <c r="F363" s="23">
        <f t="shared" si="52"/>
        <v>11.44</v>
      </c>
      <c r="G363" s="23">
        <f t="shared" si="56"/>
        <v>-10.44</v>
      </c>
      <c r="I363" s="23">
        <v>361</v>
      </c>
      <c r="J363" s="30">
        <f>IF(I363&lt;=Calculator!$F$9,J362+Calculator!$F$6*'Growth rate'!O363,0)</f>
        <v>0</v>
      </c>
      <c r="K363" s="23">
        <f t="shared" si="53"/>
        <v>3.61</v>
      </c>
      <c r="L363" s="23">
        <f t="shared" si="59"/>
        <v>100</v>
      </c>
      <c r="M363" s="23">
        <f t="shared" si="54"/>
        <v>11.44</v>
      </c>
      <c r="N363" s="23">
        <f t="shared" si="55"/>
        <v>11.44</v>
      </c>
      <c r="O363" s="23">
        <f t="shared" si="57"/>
        <v>-10.44</v>
      </c>
    </row>
    <row r="364" spans="1:15" x14ac:dyDescent="0.35">
      <c r="A364" s="23">
        <v>362</v>
      </c>
      <c r="B364" s="30">
        <f>IF(A364&lt;=Calculator!$B$9,B363+Calculator!$B$6*'Growth rate'!G364,0)</f>
        <v>0</v>
      </c>
      <c r="C364" s="23">
        <f t="shared" si="50"/>
        <v>3.62</v>
      </c>
      <c r="D364" s="23">
        <f t="shared" si="58"/>
        <v>100</v>
      </c>
      <c r="E364" s="23">
        <f t="shared" si="51"/>
        <v>11.48</v>
      </c>
      <c r="F364" s="23">
        <f t="shared" si="52"/>
        <v>11.48</v>
      </c>
      <c r="G364" s="23">
        <f t="shared" si="56"/>
        <v>-10.48</v>
      </c>
      <c r="I364" s="23">
        <v>362</v>
      </c>
      <c r="J364" s="30">
        <f>IF(I364&lt;=Calculator!$F$9,J363+Calculator!$F$6*'Growth rate'!O364,0)</f>
        <v>0</v>
      </c>
      <c r="K364" s="23">
        <f t="shared" si="53"/>
        <v>3.62</v>
      </c>
      <c r="L364" s="23">
        <f t="shared" si="59"/>
        <v>100</v>
      </c>
      <c r="M364" s="23">
        <f t="shared" si="54"/>
        <v>11.48</v>
      </c>
      <c r="N364" s="23">
        <f t="shared" si="55"/>
        <v>11.48</v>
      </c>
      <c r="O364" s="23">
        <f t="shared" si="57"/>
        <v>-10.48</v>
      </c>
    </row>
    <row r="365" spans="1:15" x14ac:dyDescent="0.35">
      <c r="A365" s="23">
        <v>363</v>
      </c>
      <c r="B365" s="30">
        <f>IF(A365&lt;=Calculator!$B$9,B364+Calculator!$B$6*'Growth rate'!G365,0)</f>
        <v>0</v>
      </c>
      <c r="C365" s="23">
        <f t="shared" si="50"/>
        <v>3.63</v>
      </c>
      <c r="D365" s="23">
        <f t="shared" si="58"/>
        <v>100</v>
      </c>
      <c r="E365" s="23">
        <f t="shared" si="51"/>
        <v>11.52</v>
      </c>
      <c r="F365" s="23">
        <f t="shared" si="52"/>
        <v>11.52</v>
      </c>
      <c r="G365" s="23">
        <f t="shared" si="56"/>
        <v>-10.52</v>
      </c>
      <c r="I365" s="23">
        <v>363</v>
      </c>
      <c r="J365" s="30">
        <f>IF(I365&lt;=Calculator!$F$9,J364+Calculator!$F$6*'Growth rate'!O365,0)</f>
        <v>0</v>
      </c>
      <c r="K365" s="23">
        <f t="shared" si="53"/>
        <v>3.63</v>
      </c>
      <c r="L365" s="23">
        <f t="shared" si="59"/>
        <v>100</v>
      </c>
      <c r="M365" s="23">
        <f t="shared" si="54"/>
        <v>11.52</v>
      </c>
      <c r="N365" s="23">
        <f t="shared" si="55"/>
        <v>11.52</v>
      </c>
      <c r="O365" s="23">
        <f t="shared" si="57"/>
        <v>-10.52</v>
      </c>
    </row>
    <row r="366" spans="1:15" x14ac:dyDescent="0.35">
      <c r="A366" s="23">
        <v>364</v>
      </c>
      <c r="B366" s="30">
        <f>IF(A366&lt;=Calculator!$B$9,B365+Calculator!$B$6*'Growth rate'!G366,0)</f>
        <v>0</v>
      </c>
      <c r="C366" s="23">
        <f t="shared" si="50"/>
        <v>3.64</v>
      </c>
      <c r="D366" s="23">
        <f t="shared" si="58"/>
        <v>100</v>
      </c>
      <c r="E366" s="23">
        <f t="shared" si="51"/>
        <v>11.56</v>
      </c>
      <c r="F366" s="23">
        <f t="shared" si="52"/>
        <v>11.56</v>
      </c>
      <c r="G366" s="23">
        <f t="shared" si="56"/>
        <v>-10.56</v>
      </c>
      <c r="I366" s="23">
        <v>364</v>
      </c>
      <c r="J366" s="30">
        <f>IF(I366&lt;=Calculator!$F$9,J365+Calculator!$F$6*'Growth rate'!O366,0)</f>
        <v>0</v>
      </c>
      <c r="K366" s="23">
        <f t="shared" si="53"/>
        <v>3.64</v>
      </c>
      <c r="L366" s="23">
        <f t="shared" si="59"/>
        <v>100</v>
      </c>
      <c r="M366" s="23">
        <f t="shared" si="54"/>
        <v>11.56</v>
      </c>
      <c r="N366" s="23">
        <f t="shared" si="55"/>
        <v>11.56</v>
      </c>
      <c r="O366" s="23">
        <f t="shared" si="57"/>
        <v>-10.56</v>
      </c>
    </row>
    <row r="367" spans="1:15" x14ac:dyDescent="0.35">
      <c r="A367" s="23">
        <v>365</v>
      </c>
      <c r="B367" s="30">
        <f>IF(A367&lt;=Calculator!$B$9,B366+Calculator!$B$6*'Growth rate'!G367,0)</f>
        <v>0</v>
      </c>
      <c r="C367" s="23">
        <f t="shared" si="50"/>
        <v>3.65</v>
      </c>
      <c r="D367" s="23">
        <f t="shared" si="58"/>
        <v>100</v>
      </c>
      <c r="E367" s="23">
        <f t="shared" si="51"/>
        <v>11.6</v>
      </c>
      <c r="F367" s="23">
        <f t="shared" si="52"/>
        <v>11.6</v>
      </c>
      <c r="G367" s="23">
        <f t="shared" si="56"/>
        <v>-10.6</v>
      </c>
      <c r="I367" s="23">
        <v>365</v>
      </c>
      <c r="J367" s="30">
        <f>IF(I367&lt;=Calculator!$F$9,J366+Calculator!$F$6*'Growth rate'!O367,0)</f>
        <v>0</v>
      </c>
      <c r="K367" s="23">
        <f t="shared" si="53"/>
        <v>3.65</v>
      </c>
      <c r="L367" s="23">
        <f t="shared" si="59"/>
        <v>100</v>
      </c>
      <c r="M367" s="23">
        <f t="shared" si="54"/>
        <v>11.6</v>
      </c>
      <c r="N367" s="23">
        <f t="shared" si="55"/>
        <v>11.6</v>
      </c>
      <c r="O367" s="23">
        <f t="shared" si="57"/>
        <v>-10.6</v>
      </c>
    </row>
    <row r="368" spans="1:15" x14ac:dyDescent="0.35">
      <c r="A368" s="23">
        <v>366</v>
      </c>
      <c r="B368" s="30">
        <f>IF(A368&lt;=Calculator!$B$9,B367+Calculator!$B$6*'Growth rate'!G368,0)</f>
        <v>0</v>
      </c>
      <c r="C368" s="23">
        <f t="shared" si="50"/>
        <v>3.66</v>
      </c>
      <c r="D368" s="23">
        <f t="shared" si="58"/>
        <v>100</v>
      </c>
      <c r="E368" s="23">
        <f t="shared" si="51"/>
        <v>11.64</v>
      </c>
      <c r="F368" s="23">
        <f t="shared" si="52"/>
        <v>11.64</v>
      </c>
      <c r="G368" s="23">
        <f t="shared" si="56"/>
        <v>-10.64</v>
      </c>
      <c r="I368" s="23">
        <v>366</v>
      </c>
      <c r="J368" s="30">
        <f>IF(I368&lt;=Calculator!$F$9,J367+Calculator!$F$6*'Growth rate'!O368,0)</f>
        <v>0</v>
      </c>
      <c r="K368" s="23">
        <f t="shared" si="53"/>
        <v>3.66</v>
      </c>
      <c r="L368" s="23">
        <f t="shared" si="59"/>
        <v>100</v>
      </c>
      <c r="M368" s="23">
        <f t="shared" si="54"/>
        <v>11.64</v>
      </c>
      <c r="N368" s="23">
        <f t="shared" si="55"/>
        <v>11.64</v>
      </c>
      <c r="O368" s="23">
        <f t="shared" si="57"/>
        <v>-10.64</v>
      </c>
    </row>
    <row r="369" spans="1:15" x14ac:dyDescent="0.35">
      <c r="A369" s="23">
        <v>367</v>
      </c>
      <c r="B369" s="30">
        <f>IF(A369&lt;=Calculator!$B$9,B368+Calculator!$B$6*'Growth rate'!G369,0)</f>
        <v>0</v>
      </c>
      <c r="C369" s="23">
        <f t="shared" si="50"/>
        <v>3.67</v>
      </c>
      <c r="D369" s="23">
        <f t="shared" si="58"/>
        <v>100</v>
      </c>
      <c r="E369" s="23">
        <f t="shared" si="51"/>
        <v>11.68</v>
      </c>
      <c r="F369" s="23">
        <f t="shared" si="52"/>
        <v>11.68</v>
      </c>
      <c r="G369" s="23">
        <f t="shared" si="56"/>
        <v>-10.68</v>
      </c>
      <c r="I369" s="23">
        <v>367</v>
      </c>
      <c r="J369" s="30">
        <f>IF(I369&lt;=Calculator!$F$9,J368+Calculator!$F$6*'Growth rate'!O369,0)</f>
        <v>0</v>
      </c>
      <c r="K369" s="23">
        <f t="shared" si="53"/>
        <v>3.67</v>
      </c>
      <c r="L369" s="23">
        <f t="shared" si="59"/>
        <v>100</v>
      </c>
      <c r="M369" s="23">
        <f t="shared" si="54"/>
        <v>11.68</v>
      </c>
      <c r="N369" s="23">
        <f t="shared" si="55"/>
        <v>11.68</v>
      </c>
      <c r="O369" s="23">
        <f t="shared" si="57"/>
        <v>-10.68</v>
      </c>
    </row>
    <row r="370" spans="1:15" x14ac:dyDescent="0.35">
      <c r="A370" s="23">
        <v>368</v>
      </c>
      <c r="B370" s="30">
        <f>IF(A370&lt;=Calculator!$B$9,B369+Calculator!$B$6*'Growth rate'!G370,0)</f>
        <v>0</v>
      </c>
      <c r="C370" s="23">
        <f t="shared" si="50"/>
        <v>3.68</v>
      </c>
      <c r="D370" s="23">
        <f t="shared" si="58"/>
        <v>100</v>
      </c>
      <c r="E370" s="23">
        <f t="shared" si="51"/>
        <v>11.72</v>
      </c>
      <c r="F370" s="23">
        <f t="shared" si="52"/>
        <v>11.72</v>
      </c>
      <c r="G370" s="23">
        <f t="shared" si="56"/>
        <v>-10.72</v>
      </c>
      <c r="I370" s="23">
        <v>368</v>
      </c>
      <c r="J370" s="30">
        <f>IF(I370&lt;=Calculator!$F$9,J369+Calculator!$F$6*'Growth rate'!O370,0)</f>
        <v>0</v>
      </c>
      <c r="K370" s="23">
        <f t="shared" si="53"/>
        <v>3.68</v>
      </c>
      <c r="L370" s="23">
        <f t="shared" si="59"/>
        <v>100</v>
      </c>
      <c r="M370" s="23">
        <f t="shared" si="54"/>
        <v>11.72</v>
      </c>
      <c r="N370" s="23">
        <f t="shared" si="55"/>
        <v>11.72</v>
      </c>
      <c r="O370" s="23">
        <f t="shared" si="57"/>
        <v>-10.72</v>
      </c>
    </row>
    <row r="371" spans="1:15" x14ac:dyDescent="0.35">
      <c r="A371" s="23">
        <v>369</v>
      </c>
      <c r="B371" s="30">
        <f>IF(A371&lt;=Calculator!$B$9,B370+Calculator!$B$6*'Growth rate'!G371,0)</f>
        <v>0</v>
      </c>
      <c r="C371" s="23">
        <f t="shared" si="50"/>
        <v>3.69</v>
      </c>
      <c r="D371" s="23">
        <f t="shared" si="58"/>
        <v>100</v>
      </c>
      <c r="E371" s="23">
        <f t="shared" si="51"/>
        <v>11.76</v>
      </c>
      <c r="F371" s="23">
        <f t="shared" si="52"/>
        <v>11.76</v>
      </c>
      <c r="G371" s="23">
        <f t="shared" si="56"/>
        <v>-10.76</v>
      </c>
      <c r="I371" s="23">
        <v>369</v>
      </c>
      <c r="J371" s="30">
        <f>IF(I371&lt;=Calculator!$F$9,J370+Calculator!$F$6*'Growth rate'!O371,0)</f>
        <v>0</v>
      </c>
      <c r="K371" s="23">
        <f t="shared" si="53"/>
        <v>3.69</v>
      </c>
      <c r="L371" s="23">
        <f t="shared" si="59"/>
        <v>100</v>
      </c>
      <c r="M371" s="23">
        <f t="shared" si="54"/>
        <v>11.76</v>
      </c>
      <c r="N371" s="23">
        <f t="shared" si="55"/>
        <v>11.76</v>
      </c>
      <c r="O371" s="23">
        <f t="shared" si="57"/>
        <v>-10.76</v>
      </c>
    </row>
    <row r="372" spans="1:15" x14ac:dyDescent="0.35">
      <c r="A372" s="23">
        <v>370</v>
      </c>
      <c r="B372" s="30">
        <f>IF(A372&lt;=Calculator!$B$9,B371+Calculator!$B$6*'Growth rate'!G372,0)</f>
        <v>0</v>
      </c>
      <c r="C372" s="23">
        <f t="shared" si="50"/>
        <v>3.7</v>
      </c>
      <c r="D372" s="23">
        <f t="shared" si="58"/>
        <v>100</v>
      </c>
      <c r="E372" s="23">
        <f t="shared" si="51"/>
        <v>11.8</v>
      </c>
      <c r="F372" s="23">
        <f t="shared" si="52"/>
        <v>11.8</v>
      </c>
      <c r="G372" s="23">
        <f t="shared" si="56"/>
        <v>-10.8</v>
      </c>
      <c r="I372" s="23">
        <v>370</v>
      </c>
      <c r="J372" s="30">
        <f>IF(I372&lt;=Calculator!$F$9,J371+Calculator!$F$6*'Growth rate'!O372,0)</f>
        <v>0</v>
      </c>
      <c r="K372" s="23">
        <f t="shared" si="53"/>
        <v>3.7</v>
      </c>
      <c r="L372" s="23">
        <f t="shared" si="59"/>
        <v>100</v>
      </c>
      <c r="M372" s="23">
        <f t="shared" si="54"/>
        <v>11.8</v>
      </c>
      <c r="N372" s="23">
        <f t="shared" si="55"/>
        <v>11.8</v>
      </c>
      <c r="O372" s="23">
        <f t="shared" si="57"/>
        <v>-10.8</v>
      </c>
    </row>
    <row r="373" spans="1:15" x14ac:dyDescent="0.35">
      <c r="A373" s="23">
        <v>371</v>
      </c>
      <c r="B373" s="30">
        <f>IF(A373&lt;=Calculator!$B$9,B372+Calculator!$B$6*'Growth rate'!G373,0)</f>
        <v>0</v>
      </c>
      <c r="C373" s="23">
        <f t="shared" si="50"/>
        <v>3.71</v>
      </c>
      <c r="D373" s="23">
        <f t="shared" si="58"/>
        <v>100</v>
      </c>
      <c r="E373" s="23">
        <f t="shared" si="51"/>
        <v>11.84</v>
      </c>
      <c r="F373" s="23">
        <f t="shared" si="52"/>
        <v>11.84</v>
      </c>
      <c r="G373" s="23">
        <f t="shared" si="56"/>
        <v>-10.84</v>
      </c>
      <c r="I373" s="23">
        <v>371</v>
      </c>
      <c r="J373" s="30">
        <f>IF(I373&lt;=Calculator!$F$9,J372+Calculator!$F$6*'Growth rate'!O373,0)</f>
        <v>0</v>
      </c>
      <c r="K373" s="23">
        <f t="shared" si="53"/>
        <v>3.71</v>
      </c>
      <c r="L373" s="23">
        <f t="shared" si="59"/>
        <v>100</v>
      </c>
      <c r="M373" s="23">
        <f t="shared" si="54"/>
        <v>11.84</v>
      </c>
      <c r="N373" s="23">
        <f t="shared" si="55"/>
        <v>11.84</v>
      </c>
      <c r="O373" s="23">
        <f t="shared" si="57"/>
        <v>-10.84</v>
      </c>
    </row>
    <row r="374" spans="1:15" x14ac:dyDescent="0.35">
      <c r="A374" s="23">
        <v>372</v>
      </c>
      <c r="B374" s="30">
        <f>IF(A374&lt;=Calculator!$B$9,B373+Calculator!$B$6*'Growth rate'!G374,0)</f>
        <v>0</v>
      </c>
      <c r="C374" s="23">
        <f t="shared" si="50"/>
        <v>3.72</v>
      </c>
      <c r="D374" s="23">
        <f t="shared" si="58"/>
        <v>100</v>
      </c>
      <c r="E374" s="23">
        <f t="shared" si="51"/>
        <v>11.88</v>
      </c>
      <c r="F374" s="23">
        <f t="shared" si="52"/>
        <v>11.88</v>
      </c>
      <c r="G374" s="23">
        <f t="shared" si="56"/>
        <v>-10.88</v>
      </c>
      <c r="I374" s="23">
        <v>372</v>
      </c>
      <c r="J374" s="30">
        <f>IF(I374&lt;=Calculator!$F$9,J373+Calculator!$F$6*'Growth rate'!O374,0)</f>
        <v>0</v>
      </c>
      <c r="K374" s="23">
        <f t="shared" si="53"/>
        <v>3.72</v>
      </c>
      <c r="L374" s="23">
        <f t="shared" si="59"/>
        <v>100</v>
      </c>
      <c r="M374" s="23">
        <f t="shared" si="54"/>
        <v>11.88</v>
      </c>
      <c r="N374" s="23">
        <f t="shared" si="55"/>
        <v>11.88</v>
      </c>
      <c r="O374" s="23">
        <f t="shared" si="57"/>
        <v>-10.88</v>
      </c>
    </row>
    <row r="375" spans="1:15" x14ac:dyDescent="0.35">
      <c r="A375" s="23">
        <v>373</v>
      </c>
      <c r="B375" s="30">
        <f>IF(A375&lt;=Calculator!$B$9,B374+Calculator!$B$6*'Growth rate'!G375,0)</f>
        <v>0</v>
      </c>
      <c r="C375" s="23">
        <f t="shared" si="50"/>
        <v>3.73</v>
      </c>
      <c r="D375" s="23">
        <f t="shared" si="58"/>
        <v>100</v>
      </c>
      <c r="E375" s="23">
        <f t="shared" si="51"/>
        <v>11.92</v>
      </c>
      <c r="F375" s="23">
        <f t="shared" si="52"/>
        <v>11.92</v>
      </c>
      <c r="G375" s="23">
        <f t="shared" si="56"/>
        <v>-10.92</v>
      </c>
      <c r="I375" s="23">
        <v>373</v>
      </c>
      <c r="J375" s="30">
        <f>IF(I375&lt;=Calculator!$F$9,J374+Calculator!$F$6*'Growth rate'!O375,0)</f>
        <v>0</v>
      </c>
      <c r="K375" s="23">
        <f t="shared" si="53"/>
        <v>3.73</v>
      </c>
      <c r="L375" s="23">
        <f t="shared" si="59"/>
        <v>100</v>
      </c>
      <c r="M375" s="23">
        <f t="shared" si="54"/>
        <v>11.92</v>
      </c>
      <c r="N375" s="23">
        <f t="shared" si="55"/>
        <v>11.92</v>
      </c>
      <c r="O375" s="23">
        <f t="shared" si="57"/>
        <v>-10.92</v>
      </c>
    </row>
    <row r="376" spans="1:15" x14ac:dyDescent="0.35">
      <c r="A376" s="23">
        <v>374</v>
      </c>
      <c r="B376" s="30">
        <f>IF(A376&lt;=Calculator!$B$9,B375+Calculator!$B$6*'Growth rate'!G376,0)</f>
        <v>0</v>
      </c>
      <c r="C376" s="23">
        <f t="shared" si="50"/>
        <v>3.74</v>
      </c>
      <c r="D376" s="23">
        <f t="shared" si="58"/>
        <v>100</v>
      </c>
      <c r="E376" s="23">
        <f t="shared" si="51"/>
        <v>11.96</v>
      </c>
      <c r="F376" s="23">
        <f t="shared" si="52"/>
        <v>11.96</v>
      </c>
      <c r="G376" s="23">
        <f t="shared" si="56"/>
        <v>-10.96</v>
      </c>
      <c r="I376" s="23">
        <v>374</v>
      </c>
      <c r="J376" s="30">
        <f>IF(I376&lt;=Calculator!$F$9,J375+Calculator!$F$6*'Growth rate'!O376,0)</f>
        <v>0</v>
      </c>
      <c r="K376" s="23">
        <f t="shared" si="53"/>
        <v>3.74</v>
      </c>
      <c r="L376" s="23">
        <f t="shared" si="59"/>
        <v>100</v>
      </c>
      <c r="M376" s="23">
        <f t="shared" si="54"/>
        <v>11.96</v>
      </c>
      <c r="N376" s="23">
        <f t="shared" si="55"/>
        <v>11.96</v>
      </c>
      <c r="O376" s="23">
        <f t="shared" si="57"/>
        <v>-10.96</v>
      </c>
    </row>
    <row r="377" spans="1:15" x14ac:dyDescent="0.35">
      <c r="A377" s="23">
        <v>375</v>
      </c>
      <c r="B377" s="30">
        <f>IF(A377&lt;=Calculator!$B$9,B376+Calculator!$B$6*'Growth rate'!G377,0)</f>
        <v>0</v>
      </c>
      <c r="C377" s="23">
        <f t="shared" si="50"/>
        <v>3.75</v>
      </c>
      <c r="D377" s="23">
        <f t="shared" si="58"/>
        <v>100</v>
      </c>
      <c r="E377" s="23">
        <f t="shared" si="51"/>
        <v>12</v>
      </c>
      <c r="F377" s="23">
        <f t="shared" si="52"/>
        <v>12</v>
      </c>
      <c r="G377" s="23">
        <f t="shared" si="56"/>
        <v>-11</v>
      </c>
      <c r="I377" s="23">
        <v>375</v>
      </c>
      <c r="J377" s="30">
        <f>IF(I377&lt;=Calculator!$F$9,J376+Calculator!$F$6*'Growth rate'!O377,0)</f>
        <v>0</v>
      </c>
      <c r="K377" s="23">
        <f t="shared" si="53"/>
        <v>3.75</v>
      </c>
      <c r="L377" s="23">
        <f t="shared" si="59"/>
        <v>100</v>
      </c>
      <c r="M377" s="23">
        <f t="shared" si="54"/>
        <v>12</v>
      </c>
      <c r="N377" s="23">
        <f t="shared" si="55"/>
        <v>12</v>
      </c>
      <c r="O377" s="23">
        <f t="shared" si="57"/>
        <v>-11</v>
      </c>
    </row>
    <row r="378" spans="1:15" x14ac:dyDescent="0.35">
      <c r="A378" s="23">
        <v>376</v>
      </c>
      <c r="B378" s="30">
        <f>IF(A378&lt;=Calculator!$B$9,B377+Calculator!$B$6*'Growth rate'!G378,0)</f>
        <v>0</v>
      </c>
      <c r="C378" s="23">
        <f t="shared" si="50"/>
        <v>3.76</v>
      </c>
      <c r="D378" s="23">
        <f t="shared" si="58"/>
        <v>100</v>
      </c>
      <c r="E378" s="23">
        <f t="shared" si="51"/>
        <v>12.04</v>
      </c>
      <c r="F378" s="23">
        <f t="shared" si="52"/>
        <v>12.04</v>
      </c>
      <c r="G378" s="23">
        <f t="shared" si="56"/>
        <v>-11.04</v>
      </c>
      <c r="I378" s="23">
        <v>376</v>
      </c>
      <c r="J378" s="30">
        <f>IF(I378&lt;=Calculator!$F$9,J377+Calculator!$F$6*'Growth rate'!O378,0)</f>
        <v>0</v>
      </c>
      <c r="K378" s="23">
        <f t="shared" si="53"/>
        <v>3.76</v>
      </c>
      <c r="L378" s="23">
        <f t="shared" si="59"/>
        <v>100</v>
      </c>
      <c r="M378" s="23">
        <f t="shared" si="54"/>
        <v>12.04</v>
      </c>
      <c r="N378" s="23">
        <f t="shared" si="55"/>
        <v>12.04</v>
      </c>
      <c r="O378" s="23">
        <f t="shared" si="57"/>
        <v>-11.04</v>
      </c>
    </row>
    <row r="379" spans="1:15" x14ac:dyDescent="0.35">
      <c r="A379" s="23">
        <v>377</v>
      </c>
      <c r="B379" s="30">
        <f>IF(A379&lt;=Calculator!$B$9,B378+Calculator!$B$6*'Growth rate'!G379,0)</f>
        <v>0</v>
      </c>
      <c r="C379" s="23">
        <f t="shared" si="50"/>
        <v>3.77</v>
      </c>
      <c r="D379" s="23">
        <f t="shared" si="58"/>
        <v>100</v>
      </c>
      <c r="E379" s="23">
        <f t="shared" si="51"/>
        <v>12.08</v>
      </c>
      <c r="F379" s="23">
        <f t="shared" si="52"/>
        <v>12.08</v>
      </c>
      <c r="G379" s="23">
        <f t="shared" si="56"/>
        <v>-11.08</v>
      </c>
      <c r="I379" s="23">
        <v>377</v>
      </c>
      <c r="J379" s="30">
        <f>IF(I379&lt;=Calculator!$F$9,J378+Calculator!$F$6*'Growth rate'!O379,0)</f>
        <v>0</v>
      </c>
      <c r="K379" s="23">
        <f t="shared" si="53"/>
        <v>3.77</v>
      </c>
      <c r="L379" s="23">
        <f t="shared" si="59"/>
        <v>100</v>
      </c>
      <c r="M379" s="23">
        <f t="shared" si="54"/>
        <v>12.08</v>
      </c>
      <c r="N379" s="23">
        <f t="shared" si="55"/>
        <v>12.08</v>
      </c>
      <c r="O379" s="23">
        <f t="shared" si="57"/>
        <v>-11.08</v>
      </c>
    </row>
    <row r="380" spans="1:15" x14ac:dyDescent="0.35">
      <c r="A380" s="23">
        <v>378</v>
      </c>
      <c r="B380" s="30">
        <f>IF(A380&lt;=Calculator!$B$9,B379+Calculator!$B$6*'Growth rate'!G380,0)</f>
        <v>0</v>
      </c>
      <c r="C380" s="23">
        <f t="shared" si="50"/>
        <v>3.78</v>
      </c>
      <c r="D380" s="23">
        <f t="shared" si="58"/>
        <v>100</v>
      </c>
      <c r="E380" s="23">
        <f t="shared" si="51"/>
        <v>12.12</v>
      </c>
      <c r="F380" s="23">
        <f t="shared" si="52"/>
        <v>12.12</v>
      </c>
      <c r="G380" s="23">
        <f t="shared" si="56"/>
        <v>-11.12</v>
      </c>
      <c r="I380" s="23">
        <v>378</v>
      </c>
      <c r="J380" s="30">
        <f>IF(I380&lt;=Calculator!$F$9,J379+Calculator!$F$6*'Growth rate'!O380,0)</f>
        <v>0</v>
      </c>
      <c r="K380" s="23">
        <f t="shared" si="53"/>
        <v>3.78</v>
      </c>
      <c r="L380" s="23">
        <f t="shared" si="59"/>
        <v>100</v>
      </c>
      <c r="M380" s="23">
        <f t="shared" si="54"/>
        <v>12.12</v>
      </c>
      <c r="N380" s="23">
        <f t="shared" si="55"/>
        <v>12.12</v>
      </c>
      <c r="O380" s="23">
        <f t="shared" si="57"/>
        <v>-11.12</v>
      </c>
    </row>
    <row r="381" spans="1:15" x14ac:dyDescent="0.35">
      <c r="A381" s="23">
        <v>379</v>
      </c>
      <c r="B381" s="30">
        <f>IF(A381&lt;=Calculator!$B$9,B380+Calculator!$B$6*'Growth rate'!G381,0)</f>
        <v>0</v>
      </c>
      <c r="C381" s="23">
        <f t="shared" si="50"/>
        <v>3.79</v>
      </c>
      <c r="D381" s="23">
        <f t="shared" si="58"/>
        <v>100</v>
      </c>
      <c r="E381" s="23">
        <f t="shared" si="51"/>
        <v>12.16</v>
      </c>
      <c r="F381" s="23">
        <f t="shared" si="52"/>
        <v>12.16</v>
      </c>
      <c r="G381" s="23">
        <f t="shared" si="56"/>
        <v>-11.16</v>
      </c>
      <c r="I381" s="23">
        <v>379</v>
      </c>
      <c r="J381" s="30">
        <f>IF(I381&lt;=Calculator!$F$9,J380+Calculator!$F$6*'Growth rate'!O381,0)</f>
        <v>0</v>
      </c>
      <c r="K381" s="23">
        <f t="shared" si="53"/>
        <v>3.79</v>
      </c>
      <c r="L381" s="23">
        <f t="shared" si="59"/>
        <v>100</v>
      </c>
      <c r="M381" s="23">
        <f t="shared" si="54"/>
        <v>12.16</v>
      </c>
      <c r="N381" s="23">
        <f t="shared" si="55"/>
        <v>12.16</v>
      </c>
      <c r="O381" s="23">
        <f t="shared" si="57"/>
        <v>-11.16</v>
      </c>
    </row>
    <row r="382" spans="1:15" x14ac:dyDescent="0.35">
      <c r="A382" s="23">
        <v>380</v>
      </c>
      <c r="B382" s="30">
        <f>IF(A382&lt;=Calculator!$B$9,B381+Calculator!$B$6*'Growth rate'!G382,0)</f>
        <v>0</v>
      </c>
      <c r="C382" s="23">
        <f t="shared" si="50"/>
        <v>3.8</v>
      </c>
      <c r="D382" s="23">
        <f t="shared" si="58"/>
        <v>100</v>
      </c>
      <c r="E382" s="23">
        <f t="shared" si="51"/>
        <v>12.2</v>
      </c>
      <c r="F382" s="23">
        <f t="shared" si="52"/>
        <v>12.2</v>
      </c>
      <c r="G382" s="23">
        <f t="shared" si="56"/>
        <v>-11.2</v>
      </c>
      <c r="I382" s="23">
        <v>380</v>
      </c>
      <c r="J382" s="30">
        <f>IF(I382&lt;=Calculator!$F$9,J381+Calculator!$F$6*'Growth rate'!O382,0)</f>
        <v>0</v>
      </c>
      <c r="K382" s="23">
        <f t="shared" si="53"/>
        <v>3.8</v>
      </c>
      <c r="L382" s="23">
        <f t="shared" si="59"/>
        <v>100</v>
      </c>
      <c r="M382" s="23">
        <f t="shared" si="54"/>
        <v>12.2</v>
      </c>
      <c r="N382" s="23">
        <f t="shared" si="55"/>
        <v>12.2</v>
      </c>
      <c r="O382" s="23">
        <f t="shared" si="57"/>
        <v>-11.2</v>
      </c>
    </row>
    <row r="383" spans="1:15" x14ac:dyDescent="0.35">
      <c r="A383" s="23">
        <v>381</v>
      </c>
      <c r="B383" s="30">
        <f>IF(A383&lt;=Calculator!$B$9,B382+Calculator!$B$6*'Growth rate'!G383,0)</f>
        <v>0</v>
      </c>
      <c r="C383" s="23">
        <f t="shared" si="50"/>
        <v>3.81</v>
      </c>
      <c r="D383" s="23">
        <f t="shared" si="58"/>
        <v>100</v>
      </c>
      <c r="E383" s="23">
        <f t="shared" si="51"/>
        <v>12.24</v>
      </c>
      <c r="F383" s="23">
        <f t="shared" si="52"/>
        <v>12.24</v>
      </c>
      <c r="G383" s="23">
        <f t="shared" si="56"/>
        <v>-11.24</v>
      </c>
      <c r="I383" s="23">
        <v>381</v>
      </c>
      <c r="J383" s="30">
        <f>IF(I383&lt;=Calculator!$F$9,J382+Calculator!$F$6*'Growth rate'!O383,0)</f>
        <v>0</v>
      </c>
      <c r="K383" s="23">
        <f t="shared" si="53"/>
        <v>3.81</v>
      </c>
      <c r="L383" s="23">
        <f t="shared" si="59"/>
        <v>100</v>
      </c>
      <c r="M383" s="23">
        <f t="shared" si="54"/>
        <v>12.24</v>
      </c>
      <c r="N383" s="23">
        <f t="shared" si="55"/>
        <v>12.24</v>
      </c>
      <c r="O383" s="23">
        <f t="shared" si="57"/>
        <v>-11.24</v>
      </c>
    </row>
    <row r="384" spans="1:15" x14ac:dyDescent="0.35">
      <c r="A384" s="23">
        <v>382</v>
      </c>
      <c r="B384" s="30">
        <f>IF(A384&lt;=Calculator!$B$9,B383+Calculator!$B$6*'Growth rate'!G384,0)</f>
        <v>0</v>
      </c>
      <c r="C384" s="23">
        <f t="shared" si="50"/>
        <v>3.82</v>
      </c>
      <c r="D384" s="23">
        <f t="shared" si="58"/>
        <v>100</v>
      </c>
      <c r="E384" s="23">
        <f t="shared" si="51"/>
        <v>12.28</v>
      </c>
      <c r="F384" s="23">
        <f t="shared" si="52"/>
        <v>12.28</v>
      </c>
      <c r="G384" s="23">
        <f t="shared" si="56"/>
        <v>-11.28</v>
      </c>
      <c r="I384" s="23">
        <v>382</v>
      </c>
      <c r="J384" s="30">
        <f>IF(I384&lt;=Calculator!$F$9,J383+Calculator!$F$6*'Growth rate'!O384,0)</f>
        <v>0</v>
      </c>
      <c r="K384" s="23">
        <f t="shared" si="53"/>
        <v>3.82</v>
      </c>
      <c r="L384" s="23">
        <f t="shared" si="59"/>
        <v>100</v>
      </c>
      <c r="M384" s="23">
        <f t="shared" si="54"/>
        <v>12.28</v>
      </c>
      <c r="N384" s="23">
        <f t="shared" si="55"/>
        <v>12.28</v>
      </c>
      <c r="O384" s="23">
        <f t="shared" si="57"/>
        <v>-11.28</v>
      </c>
    </row>
    <row r="385" spans="1:15" x14ac:dyDescent="0.35">
      <c r="A385" s="23">
        <v>383</v>
      </c>
      <c r="B385" s="30">
        <f>IF(A385&lt;=Calculator!$B$9,B384+Calculator!$B$6*'Growth rate'!G385,0)</f>
        <v>0</v>
      </c>
      <c r="C385" s="23">
        <f t="shared" si="50"/>
        <v>3.83</v>
      </c>
      <c r="D385" s="23">
        <f t="shared" si="58"/>
        <v>100</v>
      </c>
      <c r="E385" s="23">
        <f t="shared" si="51"/>
        <v>12.32</v>
      </c>
      <c r="F385" s="23">
        <f t="shared" si="52"/>
        <v>12.32</v>
      </c>
      <c r="G385" s="23">
        <f t="shared" si="56"/>
        <v>-11.32</v>
      </c>
      <c r="I385" s="23">
        <v>383</v>
      </c>
      <c r="J385" s="30">
        <f>IF(I385&lt;=Calculator!$F$9,J384+Calculator!$F$6*'Growth rate'!O385,0)</f>
        <v>0</v>
      </c>
      <c r="K385" s="23">
        <f t="shared" si="53"/>
        <v>3.83</v>
      </c>
      <c r="L385" s="23">
        <f t="shared" si="59"/>
        <v>100</v>
      </c>
      <c r="M385" s="23">
        <f t="shared" si="54"/>
        <v>12.32</v>
      </c>
      <c r="N385" s="23">
        <f t="shared" si="55"/>
        <v>12.32</v>
      </c>
      <c r="O385" s="23">
        <f t="shared" si="57"/>
        <v>-11.32</v>
      </c>
    </row>
    <row r="386" spans="1:15" x14ac:dyDescent="0.35">
      <c r="A386" s="23">
        <v>384</v>
      </c>
      <c r="B386" s="30">
        <f>IF(A386&lt;=Calculator!$B$9,B385+Calculator!$B$6*'Growth rate'!G386,0)</f>
        <v>0</v>
      </c>
      <c r="C386" s="23">
        <f t="shared" si="50"/>
        <v>3.84</v>
      </c>
      <c r="D386" s="23">
        <f t="shared" si="58"/>
        <v>100</v>
      </c>
      <c r="E386" s="23">
        <f t="shared" si="51"/>
        <v>12.36</v>
      </c>
      <c r="F386" s="23">
        <f t="shared" si="52"/>
        <v>12.36</v>
      </c>
      <c r="G386" s="23">
        <f t="shared" si="56"/>
        <v>-11.36</v>
      </c>
      <c r="I386" s="23">
        <v>384</v>
      </c>
      <c r="J386" s="30">
        <f>IF(I386&lt;=Calculator!$F$9,J385+Calculator!$F$6*'Growth rate'!O386,0)</f>
        <v>0</v>
      </c>
      <c r="K386" s="23">
        <f t="shared" si="53"/>
        <v>3.84</v>
      </c>
      <c r="L386" s="23">
        <f t="shared" si="59"/>
        <v>100</v>
      </c>
      <c r="M386" s="23">
        <f t="shared" si="54"/>
        <v>12.36</v>
      </c>
      <c r="N386" s="23">
        <f t="shared" si="55"/>
        <v>12.36</v>
      </c>
      <c r="O386" s="23">
        <f t="shared" si="57"/>
        <v>-11.36</v>
      </c>
    </row>
    <row r="387" spans="1:15" x14ac:dyDescent="0.35">
      <c r="A387" s="23">
        <v>385</v>
      </c>
      <c r="B387" s="30">
        <f>IF(A387&lt;=Calculator!$B$9,B386+Calculator!$B$6*'Growth rate'!G387,0)</f>
        <v>0</v>
      </c>
      <c r="C387" s="23">
        <f t="shared" ref="C387:C450" si="60">A387/D387</f>
        <v>3.85</v>
      </c>
      <c r="D387" s="23">
        <f t="shared" si="58"/>
        <v>100</v>
      </c>
      <c r="E387" s="23">
        <f t="shared" ref="E387:E450" si="61">((C387-0.75)/25)*100</f>
        <v>12.4</v>
      </c>
      <c r="F387" s="23">
        <f t="shared" ref="F387:F450" si="62">IF(E387&lt;0,0,E387)</f>
        <v>12.4</v>
      </c>
      <c r="G387" s="23">
        <f t="shared" si="56"/>
        <v>-11.4</v>
      </c>
      <c r="I387" s="23">
        <v>385</v>
      </c>
      <c r="J387" s="30">
        <f>IF(I387&lt;=Calculator!$F$9,J386+Calculator!$F$6*'Growth rate'!O387,0)</f>
        <v>0</v>
      </c>
      <c r="K387" s="23">
        <f t="shared" ref="K387:K450" si="63">I387/L387</f>
        <v>3.85</v>
      </c>
      <c r="L387" s="23">
        <f t="shared" si="59"/>
        <v>100</v>
      </c>
      <c r="M387" s="23">
        <f t="shared" ref="M387:M450" si="64">((K387-0.75)/25)*100</f>
        <v>12.4</v>
      </c>
      <c r="N387" s="23">
        <f t="shared" ref="N387:N450" si="65">IF(M387&lt;0,0,M387)</f>
        <v>12.4</v>
      </c>
      <c r="O387" s="23">
        <f t="shared" si="57"/>
        <v>-11.4</v>
      </c>
    </row>
    <row r="388" spans="1:15" x14ac:dyDescent="0.35">
      <c r="A388" s="23">
        <v>386</v>
      </c>
      <c r="B388" s="30">
        <f>IF(A388&lt;=Calculator!$B$9,B387+Calculator!$B$6*'Growth rate'!G388,0)</f>
        <v>0</v>
      </c>
      <c r="C388" s="23">
        <f t="shared" si="60"/>
        <v>3.86</v>
      </c>
      <c r="D388" s="23">
        <f t="shared" si="58"/>
        <v>100</v>
      </c>
      <c r="E388" s="23">
        <f t="shared" si="61"/>
        <v>12.44</v>
      </c>
      <c r="F388" s="23">
        <f t="shared" si="62"/>
        <v>12.44</v>
      </c>
      <c r="G388" s="23">
        <f t="shared" ref="G388:G451" si="66">1-F388</f>
        <v>-11.44</v>
      </c>
      <c r="I388" s="23">
        <v>386</v>
      </c>
      <c r="J388" s="30">
        <f>IF(I388&lt;=Calculator!$F$9,J387+Calculator!$F$6*'Growth rate'!O388,0)</f>
        <v>0</v>
      </c>
      <c r="K388" s="23">
        <f t="shared" si="63"/>
        <v>3.86</v>
      </c>
      <c r="L388" s="23">
        <f t="shared" si="59"/>
        <v>100</v>
      </c>
      <c r="M388" s="23">
        <f t="shared" si="64"/>
        <v>12.44</v>
      </c>
      <c r="N388" s="23">
        <f t="shared" si="65"/>
        <v>12.44</v>
      </c>
      <c r="O388" s="23">
        <f t="shared" ref="O388:O451" si="67">1-N388</f>
        <v>-11.44</v>
      </c>
    </row>
    <row r="389" spans="1:15" x14ac:dyDescent="0.35">
      <c r="A389" s="23">
        <v>387</v>
      </c>
      <c r="B389" s="30">
        <f>IF(A389&lt;=Calculator!$B$9,B388+Calculator!$B$6*'Growth rate'!G389,0)</f>
        <v>0</v>
      </c>
      <c r="C389" s="23">
        <f t="shared" si="60"/>
        <v>3.87</v>
      </c>
      <c r="D389" s="23">
        <f t="shared" ref="D389:D452" si="68">D388</f>
        <v>100</v>
      </c>
      <c r="E389" s="23">
        <f t="shared" si="61"/>
        <v>12.48</v>
      </c>
      <c r="F389" s="23">
        <f t="shared" si="62"/>
        <v>12.48</v>
      </c>
      <c r="G389" s="23">
        <f t="shared" si="66"/>
        <v>-11.48</v>
      </c>
      <c r="I389" s="23">
        <v>387</v>
      </c>
      <c r="J389" s="30">
        <f>IF(I389&lt;=Calculator!$F$9,J388+Calculator!$F$6*'Growth rate'!O389,0)</f>
        <v>0</v>
      </c>
      <c r="K389" s="23">
        <f t="shared" si="63"/>
        <v>3.87</v>
      </c>
      <c r="L389" s="23">
        <f t="shared" ref="L389:L452" si="69">L388</f>
        <v>100</v>
      </c>
      <c r="M389" s="23">
        <f t="shared" si="64"/>
        <v>12.48</v>
      </c>
      <c r="N389" s="23">
        <f t="shared" si="65"/>
        <v>12.48</v>
      </c>
      <c r="O389" s="23">
        <f t="shared" si="67"/>
        <v>-11.48</v>
      </c>
    </row>
    <row r="390" spans="1:15" x14ac:dyDescent="0.35">
      <c r="A390" s="23">
        <v>388</v>
      </c>
      <c r="B390" s="30">
        <f>IF(A390&lt;=Calculator!$B$9,B389+Calculator!$B$6*'Growth rate'!G390,0)</f>
        <v>0</v>
      </c>
      <c r="C390" s="23">
        <f t="shared" si="60"/>
        <v>3.88</v>
      </c>
      <c r="D390" s="23">
        <f t="shared" si="68"/>
        <v>100</v>
      </c>
      <c r="E390" s="23">
        <f t="shared" si="61"/>
        <v>12.520000000000001</v>
      </c>
      <c r="F390" s="23">
        <f t="shared" si="62"/>
        <v>12.520000000000001</v>
      </c>
      <c r="G390" s="23">
        <f t="shared" si="66"/>
        <v>-11.520000000000001</v>
      </c>
      <c r="I390" s="23">
        <v>388</v>
      </c>
      <c r="J390" s="30">
        <f>IF(I390&lt;=Calculator!$F$9,J389+Calculator!$F$6*'Growth rate'!O390,0)</f>
        <v>0</v>
      </c>
      <c r="K390" s="23">
        <f t="shared" si="63"/>
        <v>3.88</v>
      </c>
      <c r="L390" s="23">
        <f t="shared" si="69"/>
        <v>100</v>
      </c>
      <c r="M390" s="23">
        <f t="shared" si="64"/>
        <v>12.520000000000001</v>
      </c>
      <c r="N390" s="23">
        <f t="shared" si="65"/>
        <v>12.520000000000001</v>
      </c>
      <c r="O390" s="23">
        <f t="shared" si="67"/>
        <v>-11.520000000000001</v>
      </c>
    </row>
    <row r="391" spans="1:15" x14ac:dyDescent="0.35">
      <c r="A391" s="23">
        <v>389</v>
      </c>
      <c r="B391" s="30">
        <f>IF(A391&lt;=Calculator!$B$9,B390+Calculator!$B$6*'Growth rate'!G391,0)</f>
        <v>0</v>
      </c>
      <c r="C391" s="23">
        <f t="shared" si="60"/>
        <v>3.89</v>
      </c>
      <c r="D391" s="23">
        <f t="shared" si="68"/>
        <v>100</v>
      </c>
      <c r="E391" s="23">
        <f t="shared" si="61"/>
        <v>12.560000000000002</v>
      </c>
      <c r="F391" s="23">
        <f t="shared" si="62"/>
        <v>12.560000000000002</v>
      </c>
      <c r="G391" s="23">
        <f t="shared" si="66"/>
        <v>-11.560000000000002</v>
      </c>
      <c r="I391" s="23">
        <v>389</v>
      </c>
      <c r="J391" s="30">
        <f>IF(I391&lt;=Calculator!$F$9,J390+Calculator!$F$6*'Growth rate'!O391,0)</f>
        <v>0</v>
      </c>
      <c r="K391" s="23">
        <f t="shared" si="63"/>
        <v>3.89</v>
      </c>
      <c r="L391" s="23">
        <f t="shared" si="69"/>
        <v>100</v>
      </c>
      <c r="M391" s="23">
        <f t="shared" si="64"/>
        <v>12.560000000000002</v>
      </c>
      <c r="N391" s="23">
        <f t="shared" si="65"/>
        <v>12.560000000000002</v>
      </c>
      <c r="O391" s="23">
        <f t="shared" si="67"/>
        <v>-11.560000000000002</v>
      </c>
    </row>
    <row r="392" spans="1:15" x14ac:dyDescent="0.35">
      <c r="A392" s="23">
        <v>390</v>
      </c>
      <c r="B392" s="30">
        <f>IF(A392&lt;=Calculator!$B$9,B391+Calculator!$B$6*'Growth rate'!G392,0)</f>
        <v>0</v>
      </c>
      <c r="C392" s="23">
        <f t="shared" si="60"/>
        <v>3.9</v>
      </c>
      <c r="D392" s="23">
        <f t="shared" si="68"/>
        <v>100</v>
      </c>
      <c r="E392" s="23">
        <f t="shared" si="61"/>
        <v>12.6</v>
      </c>
      <c r="F392" s="23">
        <f t="shared" si="62"/>
        <v>12.6</v>
      </c>
      <c r="G392" s="23">
        <f t="shared" si="66"/>
        <v>-11.6</v>
      </c>
      <c r="I392" s="23">
        <v>390</v>
      </c>
      <c r="J392" s="30">
        <f>IF(I392&lt;=Calculator!$F$9,J391+Calculator!$F$6*'Growth rate'!O392,0)</f>
        <v>0</v>
      </c>
      <c r="K392" s="23">
        <f t="shared" si="63"/>
        <v>3.9</v>
      </c>
      <c r="L392" s="23">
        <f t="shared" si="69"/>
        <v>100</v>
      </c>
      <c r="M392" s="23">
        <f t="shared" si="64"/>
        <v>12.6</v>
      </c>
      <c r="N392" s="23">
        <f t="shared" si="65"/>
        <v>12.6</v>
      </c>
      <c r="O392" s="23">
        <f t="shared" si="67"/>
        <v>-11.6</v>
      </c>
    </row>
    <row r="393" spans="1:15" x14ac:dyDescent="0.35">
      <c r="A393" s="23">
        <v>391</v>
      </c>
      <c r="B393" s="30">
        <f>IF(A393&lt;=Calculator!$B$9,B392+Calculator!$B$6*'Growth rate'!G393,0)</f>
        <v>0</v>
      </c>
      <c r="C393" s="23">
        <f t="shared" si="60"/>
        <v>3.91</v>
      </c>
      <c r="D393" s="23">
        <f t="shared" si="68"/>
        <v>100</v>
      </c>
      <c r="E393" s="23">
        <f t="shared" si="61"/>
        <v>12.64</v>
      </c>
      <c r="F393" s="23">
        <f t="shared" si="62"/>
        <v>12.64</v>
      </c>
      <c r="G393" s="23">
        <f t="shared" si="66"/>
        <v>-11.64</v>
      </c>
      <c r="I393" s="23">
        <v>391</v>
      </c>
      <c r="J393" s="30">
        <f>IF(I393&lt;=Calculator!$F$9,J392+Calculator!$F$6*'Growth rate'!O393,0)</f>
        <v>0</v>
      </c>
      <c r="K393" s="23">
        <f t="shared" si="63"/>
        <v>3.91</v>
      </c>
      <c r="L393" s="23">
        <f t="shared" si="69"/>
        <v>100</v>
      </c>
      <c r="M393" s="23">
        <f t="shared" si="64"/>
        <v>12.64</v>
      </c>
      <c r="N393" s="23">
        <f t="shared" si="65"/>
        <v>12.64</v>
      </c>
      <c r="O393" s="23">
        <f t="shared" si="67"/>
        <v>-11.64</v>
      </c>
    </row>
    <row r="394" spans="1:15" x14ac:dyDescent="0.35">
      <c r="A394" s="23">
        <v>392</v>
      </c>
      <c r="B394" s="30">
        <f>IF(A394&lt;=Calculator!$B$9,B393+Calculator!$B$6*'Growth rate'!G394,0)</f>
        <v>0</v>
      </c>
      <c r="C394" s="23">
        <f t="shared" si="60"/>
        <v>3.92</v>
      </c>
      <c r="D394" s="23">
        <f t="shared" si="68"/>
        <v>100</v>
      </c>
      <c r="E394" s="23">
        <f t="shared" si="61"/>
        <v>12.68</v>
      </c>
      <c r="F394" s="23">
        <f t="shared" si="62"/>
        <v>12.68</v>
      </c>
      <c r="G394" s="23">
        <f t="shared" si="66"/>
        <v>-11.68</v>
      </c>
      <c r="I394" s="23">
        <v>392</v>
      </c>
      <c r="J394" s="30">
        <f>IF(I394&lt;=Calculator!$F$9,J393+Calculator!$F$6*'Growth rate'!O394,0)</f>
        <v>0</v>
      </c>
      <c r="K394" s="23">
        <f t="shared" si="63"/>
        <v>3.92</v>
      </c>
      <c r="L394" s="23">
        <f t="shared" si="69"/>
        <v>100</v>
      </c>
      <c r="M394" s="23">
        <f t="shared" si="64"/>
        <v>12.68</v>
      </c>
      <c r="N394" s="23">
        <f t="shared" si="65"/>
        <v>12.68</v>
      </c>
      <c r="O394" s="23">
        <f t="shared" si="67"/>
        <v>-11.68</v>
      </c>
    </row>
    <row r="395" spans="1:15" x14ac:dyDescent="0.35">
      <c r="A395" s="23">
        <v>393</v>
      </c>
      <c r="B395" s="30">
        <f>IF(A395&lt;=Calculator!$B$9,B394+Calculator!$B$6*'Growth rate'!G395,0)</f>
        <v>0</v>
      </c>
      <c r="C395" s="23">
        <f t="shared" si="60"/>
        <v>3.93</v>
      </c>
      <c r="D395" s="23">
        <f t="shared" si="68"/>
        <v>100</v>
      </c>
      <c r="E395" s="23">
        <f t="shared" si="61"/>
        <v>12.72</v>
      </c>
      <c r="F395" s="23">
        <f t="shared" si="62"/>
        <v>12.72</v>
      </c>
      <c r="G395" s="23">
        <f t="shared" si="66"/>
        <v>-11.72</v>
      </c>
      <c r="I395" s="23">
        <v>393</v>
      </c>
      <c r="J395" s="30">
        <f>IF(I395&lt;=Calculator!$F$9,J394+Calculator!$F$6*'Growth rate'!O395,0)</f>
        <v>0</v>
      </c>
      <c r="K395" s="23">
        <f t="shared" si="63"/>
        <v>3.93</v>
      </c>
      <c r="L395" s="23">
        <f t="shared" si="69"/>
        <v>100</v>
      </c>
      <c r="M395" s="23">
        <f t="shared" si="64"/>
        <v>12.72</v>
      </c>
      <c r="N395" s="23">
        <f t="shared" si="65"/>
        <v>12.72</v>
      </c>
      <c r="O395" s="23">
        <f t="shared" si="67"/>
        <v>-11.72</v>
      </c>
    </row>
    <row r="396" spans="1:15" x14ac:dyDescent="0.35">
      <c r="A396" s="23">
        <v>394</v>
      </c>
      <c r="B396" s="30">
        <f>IF(A396&lt;=Calculator!$B$9,B395+Calculator!$B$6*'Growth rate'!G396,0)</f>
        <v>0</v>
      </c>
      <c r="C396" s="23">
        <f t="shared" si="60"/>
        <v>3.94</v>
      </c>
      <c r="D396" s="23">
        <f t="shared" si="68"/>
        <v>100</v>
      </c>
      <c r="E396" s="23">
        <f t="shared" si="61"/>
        <v>12.76</v>
      </c>
      <c r="F396" s="23">
        <f t="shared" si="62"/>
        <v>12.76</v>
      </c>
      <c r="G396" s="23">
        <f t="shared" si="66"/>
        <v>-11.76</v>
      </c>
      <c r="I396" s="23">
        <v>394</v>
      </c>
      <c r="J396" s="30">
        <f>IF(I396&lt;=Calculator!$F$9,J395+Calculator!$F$6*'Growth rate'!O396,0)</f>
        <v>0</v>
      </c>
      <c r="K396" s="23">
        <f t="shared" si="63"/>
        <v>3.94</v>
      </c>
      <c r="L396" s="23">
        <f t="shared" si="69"/>
        <v>100</v>
      </c>
      <c r="M396" s="23">
        <f t="shared" si="64"/>
        <v>12.76</v>
      </c>
      <c r="N396" s="23">
        <f t="shared" si="65"/>
        <v>12.76</v>
      </c>
      <c r="O396" s="23">
        <f t="shared" si="67"/>
        <v>-11.76</v>
      </c>
    </row>
    <row r="397" spans="1:15" x14ac:dyDescent="0.35">
      <c r="A397" s="23">
        <v>395</v>
      </c>
      <c r="B397" s="30">
        <f>IF(A397&lt;=Calculator!$B$9,B396+Calculator!$B$6*'Growth rate'!G397,0)</f>
        <v>0</v>
      </c>
      <c r="C397" s="23">
        <f t="shared" si="60"/>
        <v>3.95</v>
      </c>
      <c r="D397" s="23">
        <f t="shared" si="68"/>
        <v>100</v>
      </c>
      <c r="E397" s="23">
        <f t="shared" si="61"/>
        <v>12.8</v>
      </c>
      <c r="F397" s="23">
        <f t="shared" si="62"/>
        <v>12.8</v>
      </c>
      <c r="G397" s="23">
        <f t="shared" si="66"/>
        <v>-11.8</v>
      </c>
      <c r="I397" s="23">
        <v>395</v>
      </c>
      <c r="J397" s="30">
        <f>IF(I397&lt;=Calculator!$F$9,J396+Calculator!$F$6*'Growth rate'!O397,0)</f>
        <v>0</v>
      </c>
      <c r="K397" s="23">
        <f t="shared" si="63"/>
        <v>3.95</v>
      </c>
      <c r="L397" s="23">
        <f t="shared" si="69"/>
        <v>100</v>
      </c>
      <c r="M397" s="23">
        <f t="shared" si="64"/>
        <v>12.8</v>
      </c>
      <c r="N397" s="23">
        <f t="shared" si="65"/>
        <v>12.8</v>
      </c>
      <c r="O397" s="23">
        <f t="shared" si="67"/>
        <v>-11.8</v>
      </c>
    </row>
    <row r="398" spans="1:15" x14ac:dyDescent="0.35">
      <c r="A398" s="23">
        <v>396</v>
      </c>
      <c r="B398" s="30">
        <f>IF(A398&lt;=Calculator!$B$9,B397+Calculator!$B$6*'Growth rate'!G398,0)</f>
        <v>0</v>
      </c>
      <c r="C398" s="23">
        <f t="shared" si="60"/>
        <v>3.96</v>
      </c>
      <c r="D398" s="23">
        <f t="shared" si="68"/>
        <v>100</v>
      </c>
      <c r="E398" s="23">
        <f t="shared" si="61"/>
        <v>12.839999999999998</v>
      </c>
      <c r="F398" s="23">
        <f t="shared" si="62"/>
        <v>12.839999999999998</v>
      </c>
      <c r="G398" s="23">
        <f t="shared" si="66"/>
        <v>-11.839999999999998</v>
      </c>
      <c r="I398" s="23">
        <v>396</v>
      </c>
      <c r="J398" s="30">
        <f>IF(I398&lt;=Calculator!$F$9,J397+Calculator!$F$6*'Growth rate'!O398,0)</f>
        <v>0</v>
      </c>
      <c r="K398" s="23">
        <f t="shared" si="63"/>
        <v>3.96</v>
      </c>
      <c r="L398" s="23">
        <f t="shared" si="69"/>
        <v>100</v>
      </c>
      <c r="M398" s="23">
        <f t="shared" si="64"/>
        <v>12.839999999999998</v>
      </c>
      <c r="N398" s="23">
        <f t="shared" si="65"/>
        <v>12.839999999999998</v>
      </c>
      <c r="O398" s="23">
        <f t="shared" si="67"/>
        <v>-11.839999999999998</v>
      </c>
    </row>
    <row r="399" spans="1:15" x14ac:dyDescent="0.35">
      <c r="A399" s="23">
        <v>397</v>
      </c>
      <c r="B399" s="30">
        <f>IF(A399&lt;=Calculator!$B$9,B398+Calculator!$B$6*'Growth rate'!G399,0)</f>
        <v>0</v>
      </c>
      <c r="C399" s="23">
        <f t="shared" si="60"/>
        <v>3.97</v>
      </c>
      <c r="D399" s="23">
        <f t="shared" si="68"/>
        <v>100</v>
      </c>
      <c r="E399" s="23">
        <f t="shared" si="61"/>
        <v>12.879999999999999</v>
      </c>
      <c r="F399" s="23">
        <f t="shared" si="62"/>
        <v>12.879999999999999</v>
      </c>
      <c r="G399" s="23">
        <f t="shared" si="66"/>
        <v>-11.879999999999999</v>
      </c>
      <c r="I399" s="23">
        <v>397</v>
      </c>
      <c r="J399" s="30">
        <f>IF(I399&lt;=Calculator!$F$9,J398+Calculator!$F$6*'Growth rate'!O399,0)</f>
        <v>0</v>
      </c>
      <c r="K399" s="23">
        <f t="shared" si="63"/>
        <v>3.97</v>
      </c>
      <c r="L399" s="23">
        <f t="shared" si="69"/>
        <v>100</v>
      </c>
      <c r="M399" s="23">
        <f t="shared" si="64"/>
        <v>12.879999999999999</v>
      </c>
      <c r="N399" s="23">
        <f t="shared" si="65"/>
        <v>12.879999999999999</v>
      </c>
      <c r="O399" s="23">
        <f t="shared" si="67"/>
        <v>-11.879999999999999</v>
      </c>
    </row>
    <row r="400" spans="1:15" x14ac:dyDescent="0.35">
      <c r="A400" s="23">
        <v>398</v>
      </c>
      <c r="B400" s="30">
        <f>IF(A400&lt;=Calculator!$B$9,B399+Calculator!$B$6*'Growth rate'!G400,0)</f>
        <v>0</v>
      </c>
      <c r="C400" s="23">
        <f t="shared" si="60"/>
        <v>3.98</v>
      </c>
      <c r="D400" s="23">
        <f t="shared" si="68"/>
        <v>100</v>
      </c>
      <c r="E400" s="23">
        <f t="shared" si="61"/>
        <v>12.920000000000002</v>
      </c>
      <c r="F400" s="23">
        <f t="shared" si="62"/>
        <v>12.920000000000002</v>
      </c>
      <c r="G400" s="23">
        <f t="shared" si="66"/>
        <v>-11.920000000000002</v>
      </c>
      <c r="I400" s="23">
        <v>398</v>
      </c>
      <c r="J400" s="30">
        <f>IF(I400&lt;=Calculator!$F$9,J399+Calculator!$F$6*'Growth rate'!O400,0)</f>
        <v>0</v>
      </c>
      <c r="K400" s="23">
        <f t="shared" si="63"/>
        <v>3.98</v>
      </c>
      <c r="L400" s="23">
        <f t="shared" si="69"/>
        <v>100</v>
      </c>
      <c r="M400" s="23">
        <f t="shared" si="64"/>
        <v>12.920000000000002</v>
      </c>
      <c r="N400" s="23">
        <f t="shared" si="65"/>
        <v>12.920000000000002</v>
      </c>
      <c r="O400" s="23">
        <f t="shared" si="67"/>
        <v>-11.920000000000002</v>
      </c>
    </row>
    <row r="401" spans="1:15" x14ac:dyDescent="0.35">
      <c r="A401" s="23">
        <v>399</v>
      </c>
      <c r="B401" s="30">
        <f>IF(A401&lt;=Calculator!$B$9,B400+Calculator!$B$6*'Growth rate'!G401,0)</f>
        <v>0</v>
      </c>
      <c r="C401" s="23">
        <f t="shared" si="60"/>
        <v>3.99</v>
      </c>
      <c r="D401" s="23">
        <f t="shared" si="68"/>
        <v>100</v>
      </c>
      <c r="E401" s="23">
        <f t="shared" si="61"/>
        <v>12.960000000000003</v>
      </c>
      <c r="F401" s="23">
        <f t="shared" si="62"/>
        <v>12.960000000000003</v>
      </c>
      <c r="G401" s="23">
        <f t="shared" si="66"/>
        <v>-11.960000000000003</v>
      </c>
      <c r="I401" s="23">
        <v>399</v>
      </c>
      <c r="J401" s="30">
        <f>IF(I401&lt;=Calculator!$F$9,J400+Calculator!$F$6*'Growth rate'!O401,0)</f>
        <v>0</v>
      </c>
      <c r="K401" s="23">
        <f t="shared" si="63"/>
        <v>3.99</v>
      </c>
      <c r="L401" s="23">
        <f t="shared" si="69"/>
        <v>100</v>
      </c>
      <c r="M401" s="23">
        <f t="shared" si="64"/>
        <v>12.960000000000003</v>
      </c>
      <c r="N401" s="23">
        <f t="shared" si="65"/>
        <v>12.960000000000003</v>
      </c>
      <c r="O401" s="23">
        <f t="shared" si="67"/>
        <v>-11.960000000000003</v>
      </c>
    </row>
    <row r="402" spans="1:15" x14ac:dyDescent="0.35">
      <c r="A402" s="23">
        <v>400</v>
      </c>
      <c r="B402" s="30">
        <f>IF(A402&lt;=Calculator!$B$9,B401+Calculator!$B$6*'Growth rate'!G402,0)</f>
        <v>0</v>
      </c>
      <c r="C402" s="23">
        <f t="shared" si="60"/>
        <v>4</v>
      </c>
      <c r="D402" s="23">
        <f t="shared" si="68"/>
        <v>100</v>
      </c>
      <c r="E402" s="23">
        <f t="shared" si="61"/>
        <v>13</v>
      </c>
      <c r="F402" s="23">
        <f t="shared" si="62"/>
        <v>13</v>
      </c>
      <c r="G402" s="23">
        <f t="shared" si="66"/>
        <v>-12</v>
      </c>
      <c r="I402" s="23">
        <v>400</v>
      </c>
      <c r="J402" s="30">
        <f>IF(I402&lt;=Calculator!$F$9,J401+Calculator!$F$6*'Growth rate'!O402,0)</f>
        <v>0</v>
      </c>
      <c r="K402" s="23">
        <f t="shared" si="63"/>
        <v>4</v>
      </c>
      <c r="L402" s="23">
        <f t="shared" si="69"/>
        <v>100</v>
      </c>
      <c r="M402" s="23">
        <f t="shared" si="64"/>
        <v>13</v>
      </c>
      <c r="N402" s="23">
        <f t="shared" si="65"/>
        <v>13</v>
      </c>
      <c r="O402" s="23">
        <f t="shared" si="67"/>
        <v>-12</v>
      </c>
    </row>
    <row r="403" spans="1:15" x14ac:dyDescent="0.35">
      <c r="A403" s="23">
        <v>401</v>
      </c>
      <c r="B403" s="30">
        <f>IF(A403&lt;=Calculator!$B$9,B402+Calculator!$B$6*'Growth rate'!G403,0)</f>
        <v>0</v>
      </c>
      <c r="C403" s="23">
        <f t="shared" si="60"/>
        <v>4.01</v>
      </c>
      <c r="D403" s="23">
        <f t="shared" si="68"/>
        <v>100</v>
      </c>
      <c r="E403" s="23">
        <f t="shared" si="61"/>
        <v>13.04</v>
      </c>
      <c r="F403" s="23">
        <f t="shared" si="62"/>
        <v>13.04</v>
      </c>
      <c r="G403" s="23">
        <f t="shared" si="66"/>
        <v>-12.04</v>
      </c>
      <c r="I403" s="23">
        <v>401</v>
      </c>
      <c r="J403" s="30">
        <f>IF(I403&lt;=Calculator!$F$9,J402+Calculator!$F$6*'Growth rate'!O403,0)</f>
        <v>0</v>
      </c>
      <c r="K403" s="23">
        <f t="shared" si="63"/>
        <v>4.01</v>
      </c>
      <c r="L403" s="23">
        <f t="shared" si="69"/>
        <v>100</v>
      </c>
      <c r="M403" s="23">
        <f t="shared" si="64"/>
        <v>13.04</v>
      </c>
      <c r="N403" s="23">
        <f t="shared" si="65"/>
        <v>13.04</v>
      </c>
      <c r="O403" s="23">
        <f t="shared" si="67"/>
        <v>-12.04</v>
      </c>
    </row>
    <row r="404" spans="1:15" x14ac:dyDescent="0.35">
      <c r="A404" s="23">
        <v>402</v>
      </c>
      <c r="B404" s="30">
        <f>IF(A404&lt;=Calculator!$B$9,B403+Calculator!$B$6*'Growth rate'!G404,0)</f>
        <v>0</v>
      </c>
      <c r="C404" s="23">
        <f t="shared" si="60"/>
        <v>4.0199999999999996</v>
      </c>
      <c r="D404" s="23">
        <f t="shared" si="68"/>
        <v>100</v>
      </c>
      <c r="E404" s="23">
        <f t="shared" si="61"/>
        <v>13.079999999999997</v>
      </c>
      <c r="F404" s="23">
        <f t="shared" si="62"/>
        <v>13.079999999999997</v>
      </c>
      <c r="G404" s="23">
        <f t="shared" si="66"/>
        <v>-12.079999999999997</v>
      </c>
      <c r="I404" s="23">
        <v>402</v>
      </c>
      <c r="J404" s="30">
        <f>IF(I404&lt;=Calculator!$F$9,J403+Calculator!$F$6*'Growth rate'!O404,0)</f>
        <v>0</v>
      </c>
      <c r="K404" s="23">
        <f t="shared" si="63"/>
        <v>4.0199999999999996</v>
      </c>
      <c r="L404" s="23">
        <f t="shared" si="69"/>
        <v>100</v>
      </c>
      <c r="M404" s="23">
        <f t="shared" si="64"/>
        <v>13.079999999999997</v>
      </c>
      <c r="N404" s="23">
        <f t="shared" si="65"/>
        <v>13.079999999999997</v>
      </c>
      <c r="O404" s="23">
        <f t="shared" si="67"/>
        <v>-12.079999999999997</v>
      </c>
    </row>
    <row r="405" spans="1:15" x14ac:dyDescent="0.35">
      <c r="A405" s="23">
        <v>403</v>
      </c>
      <c r="B405" s="30">
        <f>IF(A405&lt;=Calculator!$B$9,B404+Calculator!$B$6*'Growth rate'!G405,0)</f>
        <v>0</v>
      </c>
      <c r="C405" s="23">
        <f t="shared" si="60"/>
        <v>4.03</v>
      </c>
      <c r="D405" s="23">
        <f t="shared" si="68"/>
        <v>100</v>
      </c>
      <c r="E405" s="23">
        <f t="shared" si="61"/>
        <v>13.120000000000001</v>
      </c>
      <c r="F405" s="23">
        <f t="shared" si="62"/>
        <v>13.120000000000001</v>
      </c>
      <c r="G405" s="23">
        <f t="shared" si="66"/>
        <v>-12.120000000000001</v>
      </c>
      <c r="I405" s="23">
        <v>403</v>
      </c>
      <c r="J405" s="30">
        <f>IF(I405&lt;=Calculator!$F$9,J404+Calculator!$F$6*'Growth rate'!O405,0)</f>
        <v>0</v>
      </c>
      <c r="K405" s="23">
        <f t="shared" si="63"/>
        <v>4.03</v>
      </c>
      <c r="L405" s="23">
        <f t="shared" si="69"/>
        <v>100</v>
      </c>
      <c r="M405" s="23">
        <f t="shared" si="64"/>
        <v>13.120000000000001</v>
      </c>
      <c r="N405" s="23">
        <f t="shared" si="65"/>
        <v>13.120000000000001</v>
      </c>
      <c r="O405" s="23">
        <f t="shared" si="67"/>
        <v>-12.120000000000001</v>
      </c>
    </row>
    <row r="406" spans="1:15" x14ac:dyDescent="0.35">
      <c r="A406" s="23">
        <v>404</v>
      </c>
      <c r="B406" s="30">
        <f>IF(A406&lt;=Calculator!$B$9,B405+Calculator!$B$6*'Growth rate'!G406,0)</f>
        <v>0</v>
      </c>
      <c r="C406" s="23">
        <f t="shared" si="60"/>
        <v>4.04</v>
      </c>
      <c r="D406" s="23">
        <f t="shared" si="68"/>
        <v>100</v>
      </c>
      <c r="E406" s="23">
        <f t="shared" si="61"/>
        <v>13.16</v>
      </c>
      <c r="F406" s="23">
        <f t="shared" si="62"/>
        <v>13.16</v>
      </c>
      <c r="G406" s="23">
        <f t="shared" si="66"/>
        <v>-12.16</v>
      </c>
      <c r="I406" s="23">
        <v>404</v>
      </c>
      <c r="J406" s="30">
        <f>IF(I406&lt;=Calculator!$F$9,J405+Calculator!$F$6*'Growth rate'!O406,0)</f>
        <v>0</v>
      </c>
      <c r="K406" s="23">
        <f t="shared" si="63"/>
        <v>4.04</v>
      </c>
      <c r="L406" s="23">
        <f t="shared" si="69"/>
        <v>100</v>
      </c>
      <c r="M406" s="23">
        <f t="shared" si="64"/>
        <v>13.16</v>
      </c>
      <c r="N406" s="23">
        <f t="shared" si="65"/>
        <v>13.16</v>
      </c>
      <c r="O406" s="23">
        <f t="shared" si="67"/>
        <v>-12.16</v>
      </c>
    </row>
    <row r="407" spans="1:15" x14ac:dyDescent="0.35">
      <c r="A407" s="23">
        <v>405</v>
      </c>
      <c r="B407" s="30">
        <f>IF(A407&lt;=Calculator!$B$9,B406+Calculator!$B$6*'Growth rate'!G407,0)</f>
        <v>0</v>
      </c>
      <c r="C407" s="23">
        <f t="shared" si="60"/>
        <v>4.05</v>
      </c>
      <c r="D407" s="23">
        <f t="shared" si="68"/>
        <v>100</v>
      </c>
      <c r="E407" s="23">
        <f t="shared" si="61"/>
        <v>13.200000000000001</v>
      </c>
      <c r="F407" s="23">
        <f t="shared" si="62"/>
        <v>13.200000000000001</v>
      </c>
      <c r="G407" s="23">
        <f t="shared" si="66"/>
        <v>-12.200000000000001</v>
      </c>
      <c r="I407" s="23">
        <v>405</v>
      </c>
      <c r="J407" s="30">
        <f>IF(I407&lt;=Calculator!$F$9,J406+Calculator!$F$6*'Growth rate'!O407,0)</f>
        <v>0</v>
      </c>
      <c r="K407" s="23">
        <f t="shared" si="63"/>
        <v>4.05</v>
      </c>
      <c r="L407" s="23">
        <f t="shared" si="69"/>
        <v>100</v>
      </c>
      <c r="M407" s="23">
        <f t="shared" si="64"/>
        <v>13.200000000000001</v>
      </c>
      <c r="N407" s="23">
        <f t="shared" si="65"/>
        <v>13.200000000000001</v>
      </c>
      <c r="O407" s="23">
        <f t="shared" si="67"/>
        <v>-12.200000000000001</v>
      </c>
    </row>
    <row r="408" spans="1:15" x14ac:dyDescent="0.35">
      <c r="A408" s="23">
        <v>406</v>
      </c>
      <c r="B408" s="30">
        <f>IF(A408&lt;=Calculator!$B$9,B407+Calculator!$B$6*'Growth rate'!G408,0)</f>
        <v>0</v>
      </c>
      <c r="C408" s="23">
        <f t="shared" si="60"/>
        <v>4.0599999999999996</v>
      </c>
      <c r="D408" s="23">
        <f t="shared" si="68"/>
        <v>100</v>
      </c>
      <c r="E408" s="23">
        <f t="shared" si="61"/>
        <v>13.239999999999998</v>
      </c>
      <c r="F408" s="23">
        <f t="shared" si="62"/>
        <v>13.239999999999998</v>
      </c>
      <c r="G408" s="23">
        <f t="shared" si="66"/>
        <v>-12.239999999999998</v>
      </c>
      <c r="I408" s="23">
        <v>406</v>
      </c>
      <c r="J408" s="30">
        <f>IF(I408&lt;=Calculator!$F$9,J407+Calculator!$F$6*'Growth rate'!O408,0)</f>
        <v>0</v>
      </c>
      <c r="K408" s="23">
        <f t="shared" si="63"/>
        <v>4.0599999999999996</v>
      </c>
      <c r="L408" s="23">
        <f t="shared" si="69"/>
        <v>100</v>
      </c>
      <c r="M408" s="23">
        <f t="shared" si="64"/>
        <v>13.239999999999998</v>
      </c>
      <c r="N408" s="23">
        <f t="shared" si="65"/>
        <v>13.239999999999998</v>
      </c>
      <c r="O408" s="23">
        <f t="shared" si="67"/>
        <v>-12.239999999999998</v>
      </c>
    </row>
    <row r="409" spans="1:15" x14ac:dyDescent="0.35">
      <c r="A409" s="23">
        <v>407</v>
      </c>
      <c r="B409" s="30">
        <f>IF(A409&lt;=Calculator!$B$9,B408+Calculator!$B$6*'Growth rate'!G409,0)</f>
        <v>0</v>
      </c>
      <c r="C409" s="23">
        <f t="shared" si="60"/>
        <v>4.07</v>
      </c>
      <c r="D409" s="23">
        <f t="shared" si="68"/>
        <v>100</v>
      </c>
      <c r="E409" s="23">
        <f t="shared" si="61"/>
        <v>13.28</v>
      </c>
      <c r="F409" s="23">
        <f t="shared" si="62"/>
        <v>13.28</v>
      </c>
      <c r="G409" s="23">
        <f t="shared" si="66"/>
        <v>-12.28</v>
      </c>
      <c r="I409" s="23">
        <v>407</v>
      </c>
      <c r="J409" s="30">
        <f>IF(I409&lt;=Calculator!$F$9,J408+Calculator!$F$6*'Growth rate'!O409,0)</f>
        <v>0</v>
      </c>
      <c r="K409" s="23">
        <f t="shared" si="63"/>
        <v>4.07</v>
      </c>
      <c r="L409" s="23">
        <f t="shared" si="69"/>
        <v>100</v>
      </c>
      <c r="M409" s="23">
        <f t="shared" si="64"/>
        <v>13.28</v>
      </c>
      <c r="N409" s="23">
        <f t="shared" si="65"/>
        <v>13.28</v>
      </c>
      <c r="O409" s="23">
        <f t="shared" si="67"/>
        <v>-12.28</v>
      </c>
    </row>
    <row r="410" spans="1:15" x14ac:dyDescent="0.35">
      <c r="A410" s="23">
        <v>408</v>
      </c>
      <c r="B410" s="30">
        <f>IF(A410&lt;=Calculator!$B$9,B409+Calculator!$B$6*'Growth rate'!G410,0)</f>
        <v>0</v>
      </c>
      <c r="C410" s="23">
        <f t="shared" si="60"/>
        <v>4.08</v>
      </c>
      <c r="D410" s="23">
        <f t="shared" si="68"/>
        <v>100</v>
      </c>
      <c r="E410" s="23">
        <f t="shared" si="61"/>
        <v>13.320000000000002</v>
      </c>
      <c r="F410" s="23">
        <f t="shared" si="62"/>
        <v>13.320000000000002</v>
      </c>
      <c r="G410" s="23">
        <f t="shared" si="66"/>
        <v>-12.320000000000002</v>
      </c>
      <c r="I410" s="23">
        <v>408</v>
      </c>
      <c r="J410" s="30">
        <f>IF(I410&lt;=Calculator!$F$9,J409+Calculator!$F$6*'Growth rate'!O410,0)</f>
        <v>0</v>
      </c>
      <c r="K410" s="23">
        <f t="shared" si="63"/>
        <v>4.08</v>
      </c>
      <c r="L410" s="23">
        <f t="shared" si="69"/>
        <v>100</v>
      </c>
      <c r="M410" s="23">
        <f t="shared" si="64"/>
        <v>13.320000000000002</v>
      </c>
      <c r="N410" s="23">
        <f t="shared" si="65"/>
        <v>13.320000000000002</v>
      </c>
      <c r="O410" s="23">
        <f t="shared" si="67"/>
        <v>-12.320000000000002</v>
      </c>
    </row>
    <row r="411" spans="1:15" x14ac:dyDescent="0.35">
      <c r="A411" s="23">
        <v>409</v>
      </c>
      <c r="B411" s="30">
        <f>IF(A411&lt;=Calculator!$B$9,B410+Calculator!$B$6*'Growth rate'!G411,0)</f>
        <v>0</v>
      </c>
      <c r="C411" s="23">
        <f t="shared" si="60"/>
        <v>4.09</v>
      </c>
      <c r="D411" s="23">
        <f t="shared" si="68"/>
        <v>100</v>
      </c>
      <c r="E411" s="23">
        <f t="shared" si="61"/>
        <v>13.36</v>
      </c>
      <c r="F411" s="23">
        <f t="shared" si="62"/>
        <v>13.36</v>
      </c>
      <c r="G411" s="23">
        <f t="shared" si="66"/>
        <v>-12.36</v>
      </c>
      <c r="I411" s="23">
        <v>409</v>
      </c>
      <c r="J411" s="30">
        <f>IF(I411&lt;=Calculator!$F$9,J410+Calculator!$F$6*'Growth rate'!O411,0)</f>
        <v>0</v>
      </c>
      <c r="K411" s="23">
        <f t="shared" si="63"/>
        <v>4.09</v>
      </c>
      <c r="L411" s="23">
        <f t="shared" si="69"/>
        <v>100</v>
      </c>
      <c r="M411" s="23">
        <f t="shared" si="64"/>
        <v>13.36</v>
      </c>
      <c r="N411" s="23">
        <f t="shared" si="65"/>
        <v>13.36</v>
      </c>
      <c r="O411" s="23">
        <f t="shared" si="67"/>
        <v>-12.36</v>
      </c>
    </row>
    <row r="412" spans="1:15" x14ac:dyDescent="0.35">
      <c r="A412" s="23">
        <v>410</v>
      </c>
      <c r="B412" s="30">
        <f>IF(A412&lt;=Calculator!$B$9,B411+Calculator!$B$6*'Growth rate'!G412,0)</f>
        <v>0</v>
      </c>
      <c r="C412" s="23">
        <f t="shared" si="60"/>
        <v>4.0999999999999996</v>
      </c>
      <c r="D412" s="23">
        <f t="shared" si="68"/>
        <v>100</v>
      </c>
      <c r="E412" s="23">
        <f t="shared" si="61"/>
        <v>13.399999999999999</v>
      </c>
      <c r="F412" s="23">
        <f t="shared" si="62"/>
        <v>13.399999999999999</v>
      </c>
      <c r="G412" s="23">
        <f t="shared" si="66"/>
        <v>-12.399999999999999</v>
      </c>
      <c r="I412" s="23">
        <v>410</v>
      </c>
      <c r="J412" s="30">
        <f>IF(I412&lt;=Calculator!$F$9,J411+Calculator!$F$6*'Growth rate'!O412,0)</f>
        <v>0</v>
      </c>
      <c r="K412" s="23">
        <f t="shared" si="63"/>
        <v>4.0999999999999996</v>
      </c>
      <c r="L412" s="23">
        <f t="shared" si="69"/>
        <v>100</v>
      </c>
      <c r="M412" s="23">
        <f t="shared" si="64"/>
        <v>13.399999999999999</v>
      </c>
      <c r="N412" s="23">
        <f t="shared" si="65"/>
        <v>13.399999999999999</v>
      </c>
      <c r="O412" s="23">
        <f t="shared" si="67"/>
        <v>-12.399999999999999</v>
      </c>
    </row>
    <row r="413" spans="1:15" x14ac:dyDescent="0.35">
      <c r="A413" s="23">
        <v>411</v>
      </c>
      <c r="B413" s="30">
        <f>IF(A413&lt;=Calculator!$B$9,B412+Calculator!$B$6*'Growth rate'!G413,0)</f>
        <v>0</v>
      </c>
      <c r="C413" s="23">
        <f t="shared" si="60"/>
        <v>4.1100000000000003</v>
      </c>
      <c r="D413" s="23">
        <f t="shared" si="68"/>
        <v>100</v>
      </c>
      <c r="E413" s="23">
        <f t="shared" si="61"/>
        <v>13.440000000000001</v>
      </c>
      <c r="F413" s="23">
        <f t="shared" si="62"/>
        <v>13.440000000000001</v>
      </c>
      <c r="G413" s="23">
        <f t="shared" si="66"/>
        <v>-12.440000000000001</v>
      </c>
      <c r="I413" s="23">
        <v>411</v>
      </c>
      <c r="J413" s="30">
        <f>IF(I413&lt;=Calculator!$F$9,J412+Calculator!$F$6*'Growth rate'!O413,0)</f>
        <v>0</v>
      </c>
      <c r="K413" s="23">
        <f t="shared" si="63"/>
        <v>4.1100000000000003</v>
      </c>
      <c r="L413" s="23">
        <f t="shared" si="69"/>
        <v>100</v>
      </c>
      <c r="M413" s="23">
        <f t="shared" si="64"/>
        <v>13.440000000000001</v>
      </c>
      <c r="N413" s="23">
        <f t="shared" si="65"/>
        <v>13.440000000000001</v>
      </c>
      <c r="O413" s="23">
        <f t="shared" si="67"/>
        <v>-12.440000000000001</v>
      </c>
    </row>
    <row r="414" spans="1:15" x14ac:dyDescent="0.35">
      <c r="A414" s="23">
        <v>412</v>
      </c>
      <c r="B414" s="30">
        <f>IF(A414&lt;=Calculator!$B$9,B413+Calculator!$B$6*'Growth rate'!G414,0)</f>
        <v>0</v>
      </c>
      <c r="C414" s="23">
        <f t="shared" si="60"/>
        <v>4.12</v>
      </c>
      <c r="D414" s="23">
        <f t="shared" si="68"/>
        <v>100</v>
      </c>
      <c r="E414" s="23">
        <f t="shared" si="61"/>
        <v>13.48</v>
      </c>
      <c r="F414" s="23">
        <f t="shared" si="62"/>
        <v>13.48</v>
      </c>
      <c r="G414" s="23">
        <f t="shared" si="66"/>
        <v>-12.48</v>
      </c>
      <c r="I414" s="23">
        <v>412</v>
      </c>
      <c r="J414" s="30">
        <f>IF(I414&lt;=Calculator!$F$9,J413+Calculator!$F$6*'Growth rate'!O414,0)</f>
        <v>0</v>
      </c>
      <c r="K414" s="23">
        <f t="shared" si="63"/>
        <v>4.12</v>
      </c>
      <c r="L414" s="23">
        <f t="shared" si="69"/>
        <v>100</v>
      </c>
      <c r="M414" s="23">
        <f t="shared" si="64"/>
        <v>13.48</v>
      </c>
      <c r="N414" s="23">
        <f t="shared" si="65"/>
        <v>13.48</v>
      </c>
      <c r="O414" s="23">
        <f t="shared" si="67"/>
        <v>-12.48</v>
      </c>
    </row>
    <row r="415" spans="1:15" x14ac:dyDescent="0.35">
      <c r="A415" s="23">
        <v>413</v>
      </c>
      <c r="B415" s="30">
        <f>IF(A415&lt;=Calculator!$B$9,B414+Calculator!$B$6*'Growth rate'!G415,0)</f>
        <v>0</v>
      </c>
      <c r="C415" s="23">
        <f t="shared" si="60"/>
        <v>4.13</v>
      </c>
      <c r="D415" s="23">
        <f t="shared" si="68"/>
        <v>100</v>
      </c>
      <c r="E415" s="23">
        <f t="shared" si="61"/>
        <v>13.52</v>
      </c>
      <c r="F415" s="23">
        <f t="shared" si="62"/>
        <v>13.52</v>
      </c>
      <c r="G415" s="23">
        <f t="shared" si="66"/>
        <v>-12.52</v>
      </c>
      <c r="I415" s="23">
        <v>413</v>
      </c>
      <c r="J415" s="30">
        <f>IF(I415&lt;=Calculator!$F$9,J414+Calculator!$F$6*'Growth rate'!O415,0)</f>
        <v>0</v>
      </c>
      <c r="K415" s="23">
        <f t="shared" si="63"/>
        <v>4.13</v>
      </c>
      <c r="L415" s="23">
        <f t="shared" si="69"/>
        <v>100</v>
      </c>
      <c r="M415" s="23">
        <f t="shared" si="64"/>
        <v>13.52</v>
      </c>
      <c r="N415" s="23">
        <f t="shared" si="65"/>
        <v>13.52</v>
      </c>
      <c r="O415" s="23">
        <f t="shared" si="67"/>
        <v>-12.52</v>
      </c>
    </row>
    <row r="416" spans="1:15" x14ac:dyDescent="0.35">
      <c r="A416" s="23">
        <v>414</v>
      </c>
      <c r="B416" s="30">
        <f>IF(A416&lt;=Calculator!$B$9,B415+Calculator!$B$6*'Growth rate'!G416,0)</f>
        <v>0</v>
      </c>
      <c r="C416" s="23">
        <f t="shared" si="60"/>
        <v>4.1399999999999997</v>
      </c>
      <c r="D416" s="23">
        <f t="shared" si="68"/>
        <v>100</v>
      </c>
      <c r="E416" s="23">
        <f t="shared" si="61"/>
        <v>13.56</v>
      </c>
      <c r="F416" s="23">
        <f t="shared" si="62"/>
        <v>13.56</v>
      </c>
      <c r="G416" s="23">
        <f t="shared" si="66"/>
        <v>-12.56</v>
      </c>
      <c r="I416" s="23">
        <v>414</v>
      </c>
      <c r="J416" s="30">
        <f>IF(I416&lt;=Calculator!$F$9,J415+Calculator!$F$6*'Growth rate'!O416,0)</f>
        <v>0</v>
      </c>
      <c r="K416" s="23">
        <f t="shared" si="63"/>
        <v>4.1399999999999997</v>
      </c>
      <c r="L416" s="23">
        <f t="shared" si="69"/>
        <v>100</v>
      </c>
      <c r="M416" s="23">
        <f t="shared" si="64"/>
        <v>13.56</v>
      </c>
      <c r="N416" s="23">
        <f t="shared" si="65"/>
        <v>13.56</v>
      </c>
      <c r="O416" s="23">
        <f t="shared" si="67"/>
        <v>-12.56</v>
      </c>
    </row>
    <row r="417" spans="1:15" x14ac:dyDescent="0.35">
      <c r="A417" s="23">
        <v>415</v>
      </c>
      <c r="B417" s="30">
        <f>IF(A417&lt;=Calculator!$B$9,B416+Calculator!$B$6*'Growth rate'!G417,0)</f>
        <v>0</v>
      </c>
      <c r="C417" s="23">
        <f t="shared" si="60"/>
        <v>4.1500000000000004</v>
      </c>
      <c r="D417" s="23">
        <f t="shared" si="68"/>
        <v>100</v>
      </c>
      <c r="E417" s="23">
        <f t="shared" si="61"/>
        <v>13.600000000000001</v>
      </c>
      <c r="F417" s="23">
        <f t="shared" si="62"/>
        <v>13.600000000000001</v>
      </c>
      <c r="G417" s="23">
        <f t="shared" si="66"/>
        <v>-12.600000000000001</v>
      </c>
      <c r="I417" s="23">
        <v>415</v>
      </c>
      <c r="J417" s="30">
        <f>IF(I417&lt;=Calculator!$F$9,J416+Calculator!$F$6*'Growth rate'!O417,0)</f>
        <v>0</v>
      </c>
      <c r="K417" s="23">
        <f t="shared" si="63"/>
        <v>4.1500000000000004</v>
      </c>
      <c r="L417" s="23">
        <f t="shared" si="69"/>
        <v>100</v>
      </c>
      <c r="M417" s="23">
        <f t="shared" si="64"/>
        <v>13.600000000000001</v>
      </c>
      <c r="N417" s="23">
        <f t="shared" si="65"/>
        <v>13.600000000000001</v>
      </c>
      <c r="O417" s="23">
        <f t="shared" si="67"/>
        <v>-12.600000000000001</v>
      </c>
    </row>
    <row r="418" spans="1:15" x14ac:dyDescent="0.35">
      <c r="A418" s="23">
        <v>416</v>
      </c>
      <c r="B418" s="30">
        <f>IF(A418&lt;=Calculator!$B$9,B417+Calculator!$B$6*'Growth rate'!G418,0)</f>
        <v>0</v>
      </c>
      <c r="C418" s="23">
        <f t="shared" si="60"/>
        <v>4.16</v>
      </c>
      <c r="D418" s="23">
        <f t="shared" si="68"/>
        <v>100</v>
      </c>
      <c r="E418" s="23">
        <f t="shared" si="61"/>
        <v>13.639999999999999</v>
      </c>
      <c r="F418" s="23">
        <f t="shared" si="62"/>
        <v>13.639999999999999</v>
      </c>
      <c r="G418" s="23">
        <f t="shared" si="66"/>
        <v>-12.639999999999999</v>
      </c>
      <c r="I418" s="23">
        <v>416</v>
      </c>
      <c r="J418" s="30">
        <f>IF(I418&lt;=Calculator!$F$9,J417+Calculator!$F$6*'Growth rate'!O418,0)</f>
        <v>0</v>
      </c>
      <c r="K418" s="23">
        <f t="shared" si="63"/>
        <v>4.16</v>
      </c>
      <c r="L418" s="23">
        <f t="shared" si="69"/>
        <v>100</v>
      </c>
      <c r="M418" s="23">
        <f t="shared" si="64"/>
        <v>13.639999999999999</v>
      </c>
      <c r="N418" s="23">
        <f t="shared" si="65"/>
        <v>13.639999999999999</v>
      </c>
      <c r="O418" s="23">
        <f t="shared" si="67"/>
        <v>-12.639999999999999</v>
      </c>
    </row>
    <row r="419" spans="1:15" x14ac:dyDescent="0.35">
      <c r="A419" s="23">
        <v>417</v>
      </c>
      <c r="B419" s="30">
        <f>IF(A419&lt;=Calculator!$B$9,B418+Calculator!$B$6*'Growth rate'!G419,0)</f>
        <v>0</v>
      </c>
      <c r="C419" s="23">
        <f t="shared" si="60"/>
        <v>4.17</v>
      </c>
      <c r="D419" s="23">
        <f t="shared" si="68"/>
        <v>100</v>
      </c>
      <c r="E419" s="23">
        <f t="shared" si="61"/>
        <v>13.68</v>
      </c>
      <c r="F419" s="23">
        <f t="shared" si="62"/>
        <v>13.68</v>
      </c>
      <c r="G419" s="23">
        <f t="shared" si="66"/>
        <v>-12.68</v>
      </c>
      <c r="I419" s="23">
        <v>417</v>
      </c>
      <c r="J419" s="30">
        <f>IF(I419&lt;=Calculator!$F$9,J418+Calculator!$F$6*'Growth rate'!O419,0)</f>
        <v>0</v>
      </c>
      <c r="K419" s="23">
        <f t="shared" si="63"/>
        <v>4.17</v>
      </c>
      <c r="L419" s="23">
        <f t="shared" si="69"/>
        <v>100</v>
      </c>
      <c r="M419" s="23">
        <f t="shared" si="64"/>
        <v>13.68</v>
      </c>
      <c r="N419" s="23">
        <f t="shared" si="65"/>
        <v>13.68</v>
      </c>
      <c r="O419" s="23">
        <f t="shared" si="67"/>
        <v>-12.68</v>
      </c>
    </row>
    <row r="420" spans="1:15" x14ac:dyDescent="0.35">
      <c r="A420" s="23">
        <v>418</v>
      </c>
      <c r="B420" s="30">
        <f>IF(A420&lt;=Calculator!$B$9,B419+Calculator!$B$6*'Growth rate'!G420,0)</f>
        <v>0</v>
      </c>
      <c r="C420" s="23">
        <f t="shared" si="60"/>
        <v>4.18</v>
      </c>
      <c r="D420" s="23">
        <f t="shared" si="68"/>
        <v>100</v>
      </c>
      <c r="E420" s="23">
        <f t="shared" si="61"/>
        <v>13.719999999999999</v>
      </c>
      <c r="F420" s="23">
        <f t="shared" si="62"/>
        <v>13.719999999999999</v>
      </c>
      <c r="G420" s="23">
        <f t="shared" si="66"/>
        <v>-12.719999999999999</v>
      </c>
      <c r="I420" s="23">
        <v>418</v>
      </c>
      <c r="J420" s="30">
        <f>IF(I420&lt;=Calculator!$F$9,J419+Calculator!$F$6*'Growth rate'!O420,0)</f>
        <v>0</v>
      </c>
      <c r="K420" s="23">
        <f t="shared" si="63"/>
        <v>4.18</v>
      </c>
      <c r="L420" s="23">
        <f t="shared" si="69"/>
        <v>100</v>
      </c>
      <c r="M420" s="23">
        <f t="shared" si="64"/>
        <v>13.719999999999999</v>
      </c>
      <c r="N420" s="23">
        <f t="shared" si="65"/>
        <v>13.719999999999999</v>
      </c>
      <c r="O420" s="23">
        <f t="shared" si="67"/>
        <v>-12.719999999999999</v>
      </c>
    </row>
    <row r="421" spans="1:15" x14ac:dyDescent="0.35">
      <c r="A421" s="23">
        <v>419</v>
      </c>
      <c r="B421" s="30">
        <f>IF(A421&lt;=Calculator!$B$9,B420+Calculator!$B$6*'Growth rate'!G421,0)</f>
        <v>0</v>
      </c>
      <c r="C421" s="23">
        <f t="shared" si="60"/>
        <v>4.1900000000000004</v>
      </c>
      <c r="D421" s="23">
        <f t="shared" si="68"/>
        <v>100</v>
      </c>
      <c r="E421" s="23">
        <f t="shared" si="61"/>
        <v>13.760000000000003</v>
      </c>
      <c r="F421" s="23">
        <f t="shared" si="62"/>
        <v>13.760000000000003</v>
      </c>
      <c r="G421" s="23">
        <f t="shared" si="66"/>
        <v>-12.760000000000003</v>
      </c>
      <c r="I421" s="23">
        <v>419</v>
      </c>
      <c r="J421" s="30">
        <f>IF(I421&lt;=Calculator!$F$9,J420+Calculator!$F$6*'Growth rate'!O421,0)</f>
        <v>0</v>
      </c>
      <c r="K421" s="23">
        <f t="shared" si="63"/>
        <v>4.1900000000000004</v>
      </c>
      <c r="L421" s="23">
        <f t="shared" si="69"/>
        <v>100</v>
      </c>
      <c r="M421" s="23">
        <f t="shared" si="64"/>
        <v>13.760000000000003</v>
      </c>
      <c r="N421" s="23">
        <f t="shared" si="65"/>
        <v>13.760000000000003</v>
      </c>
      <c r="O421" s="23">
        <f t="shared" si="67"/>
        <v>-12.760000000000003</v>
      </c>
    </row>
    <row r="422" spans="1:15" x14ac:dyDescent="0.35">
      <c r="A422" s="23">
        <v>420</v>
      </c>
      <c r="B422" s="30">
        <f>IF(A422&lt;=Calculator!$B$9,B421+Calculator!$B$6*'Growth rate'!G422,0)</f>
        <v>0</v>
      </c>
      <c r="C422" s="23">
        <f t="shared" si="60"/>
        <v>4.2</v>
      </c>
      <c r="D422" s="23">
        <f t="shared" si="68"/>
        <v>100</v>
      </c>
      <c r="E422" s="23">
        <f t="shared" si="61"/>
        <v>13.8</v>
      </c>
      <c r="F422" s="23">
        <f t="shared" si="62"/>
        <v>13.8</v>
      </c>
      <c r="G422" s="23">
        <f t="shared" si="66"/>
        <v>-12.8</v>
      </c>
      <c r="I422" s="23">
        <v>420</v>
      </c>
      <c r="J422" s="30">
        <f>IF(I422&lt;=Calculator!$F$9,J421+Calculator!$F$6*'Growth rate'!O422,0)</f>
        <v>0</v>
      </c>
      <c r="K422" s="23">
        <f t="shared" si="63"/>
        <v>4.2</v>
      </c>
      <c r="L422" s="23">
        <f t="shared" si="69"/>
        <v>100</v>
      </c>
      <c r="M422" s="23">
        <f t="shared" si="64"/>
        <v>13.8</v>
      </c>
      <c r="N422" s="23">
        <f t="shared" si="65"/>
        <v>13.8</v>
      </c>
      <c r="O422" s="23">
        <f t="shared" si="67"/>
        <v>-12.8</v>
      </c>
    </row>
    <row r="423" spans="1:15" x14ac:dyDescent="0.35">
      <c r="A423" s="23">
        <v>421</v>
      </c>
      <c r="B423" s="30">
        <f>IF(A423&lt;=Calculator!$B$9,B422+Calculator!$B$6*'Growth rate'!G423,0)</f>
        <v>0</v>
      </c>
      <c r="C423" s="23">
        <f t="shared" si="60"/>
        <v>4.21</v>
      </c>
      <c r="D423" s="23">
        <f t="shared" si="68"/>
        <v>100</v>
      </c>
      <c r="E423" s="23">
        <f t="shared" si="61"/>
        <v>13.84</v>
      </c>
      <c r="F423" s="23">
        <f t="shared" si="62"/>
        <v>13.84</v>
      </c>
      <c r="G423" s="23">
        <f t="shared" si="66"/>
        <v>-12.84</v>
      </c>
      <c r="I423" s="23">
        <v>421</v>
      </c>
      <c r="J423" s="30">
        <f>IF(I423&lt;=Calculator!$F$9,J422+Calculator!$F$6*'Growth rate'!O423,0)</f>
        <v>0</v>
      </c>
      <c r="K423" s="23">
        <f t="shared" si="63"/>
        <v>4.21</v>
      </c>
      <c r="L423" s="23">
        <f t="shared" si="69"/>
        <v>100</v>
      </c>
      <c r="M423" s="23">
        <f t="shared" si="64"/>
        <v>13.84</v>
      </c>
      <c r="N423" s="23">
        <f t="shared" si="65"/>
        <v>13.84</v>
      </c>
      <c r="O423" s="23">
        <f t="shared" si="67"/>
        <v>-12.84</v>
      </c>
    </row>
    <row r="424" spans="1:15" x14ac:dyDescent="0.35">
      <c r="A424" s="23">
        <v>422</v>
      </c>
      <c r="B424" s="30">
        <f>IF(A424&lt;=Calculator!$B$9,B423+Calculator!$B$6*'Growth rate'!G424,0)</f>
        <v>0</v>
      </c>
      <c r="C424" s="23">
        <f t="shared" si="60"/>
        <v>4.22</v>
      </c>
      <c r="D424" s="23">
        <f t="shared" si="68"/>
        <v>100</v>
      </c>
      <c r="E424" s="23">
        <f t="shared" si="61"/>
        <v>13.879999999999997</v>
      </c>
      <c r="F424" s="23">
        <f t="shared" si="62"/>
        <v>13.879999999999997</v>
      </c>
      <c r="G424" s="23">
        <f t="shared" si="66"/>
        <v>-12.879999999999997</v>
      </c>
      <c r="I424" s="23">
        <v>422</v>
      </c>
      <c r="J424" s="30">
        <f>IF(I424&lt;=Calculator!$F$9,J423+Calculator!$F$6*'Growth rate'!O424,0)</f>
        <v>0</v>
      </c>
      <c r="K424" s="23">
        <f t="shared" si="63"/>
        <v>4.22</v>
      </c>
      <c r="L424" s="23">
        <f t="shared" si="69"/>
        <v>100</v>
      </c>
      <c r="M424" s="23">
        <f t="shared" si="64"/>
        <v>13.879999999999997</v>
      </c>
      <c r="N424" s="23">
        <f t="shared" si="65"/>
        <v>13.879999999999997</v>
      </c>
      <c r="O424" s="23">
        <f t="shared" si="67"/>
        <v>-12.879999999999997</v>
      </c>
    </row>
    <row r="425" spans="1:15" x14ac:dyDescent="0.35">
      <c r="A425" s="23">
        <v>423</v>
      </c>
      <c r="B425" s="30">
        <f>IF(A425&lt;=Calculator!$B$9,B424+Calculator!$B$6*'Growth rate'!G425,0)</f>
        <v>0</v>
      </c>
      <c r="C425" s="23">
        <f t="shared" si="60"/>
        <v>4.2300000000000004</v>
      </c>
      <c r="D425" s="23">
        <f t="shared" si="68"/>
        <v>100</v>
      </c>
      <c r="E425" s="23">
        <f t="shared" si="61"/>
        <v>13.920000000000002</v>
      </c>
      <c r="F425" s="23">
        <f t="shared" si="62"/>
        <v>13.920000000000002</v>
      </c>
      <c r="G425" s="23">
        <f t="shared" si="66"/>
        <v>-12.920000000000002</v>
      </c>
      <c r="I425" s="23">
        <v>423</v>
      </c>
      <c r="J425" s="30">
        <f>IF(I425&lt;=Calculator!$F$9,J424+Calculator!$F$6*'Growth rate'!O425,0)</f>
        <v>0</v>
      </c>
      <c r="K425" s="23">
        <f t="shared" si="63"/>
        <v>4.2300000000000004</v>
      </c>
      <c r="L425" s="23">
        <f t="shared" si="69"/>
        <v>100</v>
      </c>
      <c r="M425" s="23">
        <f t="shared" si="64"/>
        <v>13.920000000000002</v>
      </c>
      <c r="N425" s="23">
        <f t="shared" si="65"/>
        <v>13.920000000000002</v>
      </c>
      <c r="O425" s="23">
        <f t="shared" si="67"/>
        <v>-12.920000000000002</v>
      </c>
    </row>
    <row r="426" spans="1:15" x14ac:dyDescent="0.35">
      <c r="A426" s="23">
        <v>424</v>
      </c>
      <c r="B426" s="30">
        <f>IF(A426&lt;=Calculator!$B$9,B425+Calculator!$B$6*'Growth rate'!G426,0)</f>
        <v>0</v>
      </c>
      <c r="C426" s="23">
        <f t="shared" si="60"/>
        <v>4.24</v>
      </c>
      <c r="D426" s="23">
        <f t="shared" si="68"/>
        <v>100</v>
      </c>
      <c r="E426" s="23">
        <f t="shared" si="61"/>
        <v>13.96</v>
      </c>
      <c r="F426" s="23">
        <f t="shared" si="62"/>
        <v>13.96</v>
      </c>
      <c r="G426" s="23">
        <f t="shared" si="66"/>
        <v>-12.96</v>
      </c>
      <c r="I426" s="23">
        <v>424</v>
      </c>
      <c r="J426" s="30">
        <f>IF(I426&lt;=Calculator!$F$9,J425+Calculator!$F$6*'Growth rate'!O426,0)</f>
        <v>0</v>
      </c>
      <c r="K426" s="23">
        <f t="shared" si="63"/>
        <v>4.24</v>
      </c>
      <c r="L426" s="23">
        <f t="shared" si="69"/>
        <v>100</v>
      </c>
      <c r="M426" s="23">
        <f t="shared" si="64"/>
        <v>13.96</v>
      </c>
      <c r="N426" s="23">
        <f t="shared" si="65"/>
        <v>13.96</v>
      </c>
      <c r="O426" s="23">
        <f t="shared" si="67"/>
        <v>-12.96</v>
      </c>
    </row>
    <row r="427" spans="1:15" x14ac:dyDescent="0.35">
      <c r="A427" s="23">
        <v>425</v>
      </c>
      <c r="B427" s="30">
        <f>IF(A427&lt;=Calculator!$B$9,B426+Calculator!$B$6*'Growth rate'!G427,0)</f>
        <v>0</v>
      </c>
      <c r="C427" s="23">
        <f t="shared" si="60"/>
        <v>4.25</v>
      </c>
      <c r="D427" s="23">
        <f t="shared" si="68"/>
        <v>100</v>
      </c>
      <c r="E427" s="23">
        <f t="shared" si="61"/>
        <v>14.000000000000002</v>
      </c>
      <c r="F427" s="23">
        <f t="shared" si="62"/>
        <v>14.000000000000002</v>
      </c>
      <c r="G427" s="23">
        <f t="shared" si="66"/>
        <v>-13.000000000000002</v>
      </c>
      <c r="I427" s="23">
        <v>425</v>
      </c>
      <c r="J427" s="30">
        <f>IF(I427&lt;=Calculator!$F$9,J426+Calculator!$F$6*'Growth rate'!O427,0)</f>
        <v>0</v>
      </c>
      <c r="K427" s="23">
        <f t="shared" si="63"/>
        <v>4.25</v>
      </c>
      <c r="L427" s="23">
        <f t="shared" si="69"/>
        <v>100</v>
      </c>
      <c r="M427" s="23">
        <f t="shared" si="64"/>
        <v>14.000000000000002</v>
      </c>
      <c r="N427" s="23">
        <f t="shared" si="65"/>
        <v>14.000000000000002</v>
      </c>
      <c r="O427" s="23">
        <f t="shared" si="67"/>
        <v>-13.000000000000002</v>
      </c>
    </row>
    <row r="428" spans="1:15" x14ac:dyDescent="0.35">
      <c r="A428" s="23">
        <v>426</v>
      </c>
      <c r="B428" s="30">
        <f>IF(A428&lt;=Calculator!$B$9,B427+Calculator!$B$6*'Growth rate'!G428,0)</f>
        <v>0</v>
      </c>
      <c r="C428" s="23">
        <f t="shared" si="60"/>
        <v>4.26</v>
      </c>
      <c r="D428" s="23">
        <f t="shared" si="68"/>
        <v>100</v>
      </c>
      <c r="E428" s="23">
        <f t="shared" si="61"/>
        <v>14.04</v>
      </c>
      <c r="F428" s="23">
        <f t="shared" si="62"/>
        <v>14.04</v>
      </c>
      <c r="G428" s="23">
        <f t="shared" si="66"/>
        <v>-13.04</v>
      </c>
      <c r="I428" s="23">
        <v>426</v>
      </c>
      <c r="J428" s="30">
        <f>IF(I428&lt;=Calculator!$F$9,J427+Calculator!$F$6*'Growth rate'!O428,0)</f>
        <v>0</v>
      </c>
      <c r="K428" s="23">
        <f t="shared" si="63"/>
        <v>4.26</v>
      </c>
      <c r="L428" s="23">
        <f t="shared" si="69"/>
        <v>100</v>
      </c>
      <c r="M428" s="23">
        <f t="shared" si="64"/>
        <v>14.04</v>
      </c>
      <c r="N428" s="23">
        <f t="shared" si="65"/>
        <v>14.04</v>
      </c>
      <c r="O428" s="23">
        <f t="shared" si="67"/>
        <v>-13.04</v>
      </c>
    </row>
    <row r="429" spans="1:15" x14ac:dyDescent="0.35">
      <c r="A429" s="23">
        <v>427</v>
      </c>
      <c r="B429" s="30">
        <f>IF(A429&lt;=Calculator!$B$9,B428+Calculator!$B$6*'Growth rate'!G429,0)</f>
        <v>0</v>
      </c>
      <c r="C429" s="23">
        <f t="shared" si="60"/>
        <v>4.2699999999999996</v>
      </c>
      <c r="D429" s="23">
        <f t="shared" si="68"/>
        <v>100</v>
      </c>
      <c r="E429" s="23">
        <f t="shared" si="61"/>
        <v>14.079999999999998</v>
      </c>
      <c r="F429" s="23">
        <f t="shared" si="62"/>
        <v>14.079999999999998</v>
      </c>
      <c r="G429" s="23">
        <f t="shared" si="66"/>
        <v>-13.079999999999998</v>
      </c>
      <c r="I429" s="23">
        <v>427</v>
      </c>
      <c r="J429" s="30">
        <f>IF(I429&lt;=Calculator!$F$9,J428+Calculator!$F$6*'Growth rate'!O429,0)</f>
        <v>0</v>
      </c>
      <c r="K429" s="23">
        <f t="shared" si="63"/>
        <v>4.2699999999999996</v>
      </c>
      <c r="L429" s="23">
        <f t="shared" si="69"/>
        <v>100</v>
      </c>
      <c r="M429" s="23">
        <f t="shared" si="64"/>
        <v>14.079999999999998</v>
      </c>
      <c r="N429" s="23">
        <f t="shared" si="65"/>
        <v>14.079999999999998</v>
      </c>
      <c r="O429" s="23">
        <f t="shared" si="67"/>
        <v>-13.079999999999998</v>
      </c>
    </row>
    <row r="430" spans="1:15" x14ac:dyDescent="0.35">
      <c r="A430" s="23">
        <v>428</v>
      </c>
      <c r="B430" s="30">
        <f>IF(A430&lt;=Calculator!$B$9,B429+Calculator!$B$6*'Growth rate'!G430,0)</f>
        <v>0</v>
      </c>
      <c r="C430" s="23">
        <f t="shared" si="60"/>
        <v>4.28</v>
      </c>
      <c r="D430" s="23">
        <f t="shared" si="68"/>
        <v>100</v>
      </c>
      <c r="E430" s="23">
        <f t="shared" si="61"/>
        <v>14.120000000000003</v>
      </c>
      <c r="F430" s="23">
        <f t="shared" si="62"/>
        <v>14.120000000000003</v>
      </c>
      <c r="G430" s="23">
        <f t="shared" si="66"/>
        <v>-13.120000000000003</v>
      </c>
      <c r="I430" s="23">
        <v>428</v>
      </c>
      <c r="J430" s="30">
        <f>IF(I430&lt;=Calculator!$F$9,J429+Calculator!$F$6*'Growth rate'!O430,0)</f>
        <v>0</v>
      </c>
      <c r="K430" s="23">
        <f t="shared" si="63"/>
        <v>4.28</v>
      </c>
      <c r="L430" s="23">
        <f t="shared" si="69"/>
        <v>100</v>
      </c>
      <c r="M430" s="23">
        <f t="shared" si="64"/>
        <v>14.120000000000003</v>
      </c>
      <c r="N430" s="23">
        <f t="shared" si="65"/>
        <v>14.120000000000003</v>
      </c>
      <c r="O430" s="23">
        <f t="shared" si="67"/>
        <v>-13.120000000000003</v>
      </c>
    </row>
    <row r="431" spans="1:15" x14ac:dyDescent="0.35">
      <c r="A431" s="23">
        <v>429</v>
      </c>
      <c r="B431" s="30">
        <f>IF(A431&lt;=Calculator!$B$9,B430+Calculator!$B$6*'Growth rate'!G431,0)</f>
        <v>0</v>
      </c>
      <c r="C431" s="23">
        <f t="shared" si="60"/>
        <v>4.29</v>
      </c>
      <c r="D431" s="23">
        <f t="shared" si="68"/>
        <v>100</v>
      </c>
      <c r="E431" s="23">
        <f t="shared" si="61"/>
        <v>14.16</v>
      </c>
      <c r="F431" s="23">
        <f t="shared" si="62"/>
        <v>14.16</v>
      </c>
      <c r="G431" s="23">
        <f t="shared" si="66"/>
        <v>-13.16</v>
      </c>
      <c r="I431" s="23">
        <v>429</v>
      </c>
      <c r="J431" s="30">
        <f>IF(I431&lt;=Calculator!$F$9,J430+Calculator!$F$6*'Growth rate'!O431,0)</f>
        <v>0</v>
      </c>
      <c r="K431" s="23">
        <f t="shared" si="63"/>
        <v>4.29</v>
      </c>
      <c r="L431" s="23">
        <f t="shared" si="69"/>
        <v>100</v>
      </c>
      <c r="M431" s="23">
        <f t="shared" si="64"/>
        <v>14.16</v>
      </c>
      <c r="N431" s="23">
        <f t="shared" si="65"/>
        <v>14.16</v>
      </c>
      <c r="O431" s="23">
        <f t="shared" si="67"/>
        <v>-13.16</v>
      </c>
    </row>
    <row r="432" spans="1:15" x14ac:dyDescent="0.35">
      <c r="A432" s="23">
        <v>430</v>
      </c>
      <c r="B432" s="30">
        <f>IF(A432&lt;=Calculator!$B$9,B431+Calculator!$B$6*'Growth rate'!G432,0)</f>
        <v>0</v>
      </c>
      <c r="C432" s="23">
        <f t="shared" si="60"/>
        <v>4.3</v>
      </c>
      <c r="D432" s="23">
        <f t="shared" si="68"/>
        <v>100</v>
      </c>
      <c r="E432" s="23">
        <f t="shared" si="61"/>
        <v>14.2</v>
      </c>
      <c r="F432" s="23">
        <f t="shared" si="62"/>
        <v>14.2</v>
      </c>
      <c r="G432" s="23">
        <f t="shared" si="66"/>
        <v>-13.2</v>
      </c>
      <c r="I432" s="23">
        <v>430</v>
      </c>
      <c r="J432" s="30">
        <f>IF(I432&lt;=Calculator!$F$9,J431+Calculator!$F$6*'Growth rate'!O432,0)</f>
        <v>0</v>
      </c>
      <c r="K432" s="23">
        <f t="shared" si="63"/>
        <v>4.3</v>
      </c>
      <c r="L432" s="23">
        <f t="shared" si="69"/>
        <v>100</v>
      </c>
      <c r="M432" s="23">
        <f t="shared" si="64"/>
        <v>14.2</v>
      </c>
      <c r="N432" s="23">
        <f t="shared" si="65"/>
        <v>14.2</v>
      </c>
      <c r="O432" s="23">
        <f t="shared" si="67"/>
        <v>-13.2</v>
      </c>
    </row>
    <row r="433" spans="1:15" x14ac:dyDescent="0.35">
      <c r="A433" s="23">
        <v>431</v>
      </c>
      <c r="B433" s="30">
        <f>IF(A433&lt;=Calculator!$B$9,B432+Calculator!$B$6*'Growth rate'!G433,0)</f>
        <v>0</v>
      </c>
      <c r="C433" s="23">
        <f t="shared" si="60"/>
        <v>4.3099999999999996</v>
      </c>
      <c r="D433" s="23">
        <f t="shared" si="68"/>
        <v>100</v>
      </c>
      <c r="E433" s="23">
        <f t="shared" si="61"/>
        <v>14.239999999999997</v>
      </c>
      <c r="F433" s="23">
        <f t="shared" si="62"/>
        <v>14.239999999999997</v>
      </c>
      <c r="G433" s="23">
        <f t="shared" si="66"/>
        <v>-13.239999999999997</v>
      </c>
      <c r="I433" s="23">
        <v>431</v>
      </c>
      <c r="J433" s="30">
        <f>IF(I433&lt;=Calculator!$F$9,J432+Calculator!$F$6*'Growth rate'!O433,0)</f>
        <v>0</v>
      </c>
      <c r="K433" s="23">
        <f t="shared" si="63"/>
        <v>4.3099999999999996</v>
      </c>
      <c r="L433" s="23">
        <f t="shared" si="69"/>
        <v>100</v>
      </c>
      <c r="M433" s="23">
        <f t="shared" si="64"/>
        <v>14.239999999999997</v>
      </c>
      <c r="N433" s="23">
        <f t="shared" si="65"/>
        <v>14.239999999999997</v>
      </c>
      <c r="O433" s="23">
        <f t="shared" si="67"/>
        <v>-13.239999999999997</v>
      </c>
    </row>
    <row r="434" spans="1:15" x14ac:dyDescent="0.35">
      <c r="A434" s="23">
        <v>432</v>
      </c>
      <c r="B434" s="30">
        <f>IF(A434&lt;=Calculator!$B$9,B433+Calculator!$B$6*'Growth rate'!G434,0)</f>
        <v>0</v>
      </c>
      <c r="C434" s="23">
        <f t="shared" si="60"/>
        <v>4.32</v>
      </c>
      <c r="D434" s="23">
        <f t="shared" si="68"/>
        <v>100</v>
      </c>
      <c r="E434" s="23">
        <f t="shared" si="61"/>
        <v>14.280000000000001</v>
      </c>
      <c r="F434" s="23">
        <f t="shared" si="62"/>
        <v>14.280000000000001</v>
      </c>
      <c r="G434" s="23">
        <f t="shared" si="66"/>
        <v>-13.280000000000001</v>
      </c>
      <c r="I434" s="23">
        <v>432</v>
      </c>
      <c r="J434" s="30">
        <f>IF(I434&lt;=Calculator!$F$9,J433+Calculator!$F$6*'Growth rate'!O434,0)</f>
        <v>0</v>
      </c>
      <c r="K434" s="23">
        <f t="shared" si="63"/>
        <v>4.32</v>
      </c>
      <c r="L434" s="23">
        <f t="shared" si="69"/>
        <v>100</v>
      </c>
      <c r="M434" s="23">
        <f t="shared" si="64"/>
        <v>14.280000000000001</v>
      </c>
      <c r="N434" s="23">
        <f t="shared" si="65"/>
        <v>14.280000000000001</v>
      </c>
      <c r="O434" s="23">
        <f t="shared" si="67"/>
        <v>-13.280000000000001</v>
      </c>
    </row>
    <row r="435" spans="1:15" x14ac:dyDescent="0.35">
      <c r="A435" s="23">
        <v>433</v>
      </c>
      <c r="B435" s="30">
        <f>IF(A435&lt;=Calculator!$B$9,B434+Calculator!$B$6*'Growth rate'!G435,0)</f>
        <v>0</v>
      </c>
      <c r="C435" s="23">
        <f t="shared" si="60"/>
        <v>4.33</v>
      </c>
      <c r="D435" s="23">
        <f t="shared" si="68"/>
        <v>100</v>
      </c>
      <c r="E435" s="23">
        <f t="shared" si="61"/>
        <v>14.32</v>
      </c>
      <c r="F435" s="23">
        <f t="shared" si="62"/>
        <v>14.32</v>
      </c>
      <c r="G435" s="23">
        <f t="shared" si="66"/>
        <v>-13.32</v>
      </c>
      <c r="I435" s="23">
        <v>433</v>
      </c>
      <c r="J435" s="30">
        <f>IF(I435&lt;=Calculator!$F$9,J434+Calculator!$F$6*'Growth rate'!O435,0)</f>
        <v>0</v>
      </c>
      <c r="K435" s="23">
        <f t="shared" si="63"/>
        <v>4.33</v>
      </c>
      <c r="L435" s="23">
        <f t="shared" si="69"/>
        <v>100</v>
      </c>
      <c r="M435" s="23">
        <f t="shared" si="64"/>
        <v>14.32</v>
      </c>
      <c r="N435" s="23">
        <f t="shared" si="65"/>
        <v>14.32</v>
      </c>
      <c r="O435" s="23">
        <f t="shared" si="67"/>
        <v>-13.32</v>
      </c>
    </row>
    <row r="436" spans="1:15" x14ac:dyDescent="0.35">
      <c r="A436" s="23">
        <v>434</v>
      </c>
      <c r="B436" s="30">
        <f>IF(A436&lt;=Calculator!$B$9,B435+Calculator!$B$6*'Growth rate'!G436,0)</f>
        <v>0</v>
      </c>
      <c r="C436" s="23">
        <f t="shared" si="60"/>
        <v>4.34</v>
      </c>
      <c r="D436" s="23">
        <f t="shared" si="68"/>
        <v>100</v>
      </c>
      <c r="E436" s="23">
        <f t="shared" si="61"/>
        <v>14.360000000000001</v>
      </c>
      <c r="F436" s="23">
        <f t="shared" si="62"/>
        <v>14.360000000000001</v>
      </c>
      <c r="G436" s="23">
        <f t="shared" si="66"/>
        <v>-13.360000000000001</v>
      </c>
      <c r="I436" s="23">
        <v>434</v>
      </c>
      <c r="J436" s="30">
        <f>IF(I436&lt;=Calculator!$F$9,J435+Calculator!$F$6*'Growth rate'!O436,0)</f>
        <v>0</v>
      </c>
      <c r="K436" s="23">
        <f t="shared" si="63"/>
        <v>4.34</v>
      </c>
      <c r="L436" s="23">
        <f t="shared" si="69"/>
        <v>100</v>
      </c>
      <c r="M436" s="23">
        <f t="shared" si="64"/>
        <v>14.360000000000001</v>
      </c>
      <c r="N436" s="23">
        <f t="shared" si="65"/>
        <v>14.360000000000001</v>
      </c>
      <c r="O436" s="23">
        <f t="shared" si="67"/>
        <v>-13.360000000000001</v>
      </c>
    </row>
    <row r="437" spans="1:15" x14ac:dyDescent="0.35">
      <c r="A437" s="23">
        <v>435</v>
      </c>
      <c r="B437" s="30">
        <f>IF(A437&lt;=Calculator!$B$9,B436+Calculator!$B$6*'Growth rate'!G437,0)</f>
        <v>0</v>
      </c>
      <c r="C437" s="23">
        <f t="shared" si="60"/>
        <v>4.3499999999999996</v>
      </c>
      <c r="D437" s="23">
        <f t="shared" si="68"/>
        <v>100</v>
      </c>
      <c r="E437" s="23">
        <f t="shared" si="61"/>
        <v>14.399999999999999</v>
      </c>
      <c r="F437" s="23">
        <f t="shared" si="62"/>
        <v>14.399999999999999</v>
      </c>
      <c r="G437" s="23">
        <f t="shared" si="66"/>
        <v>-13.399999999999999</v>
      </c>
      <c r="I437" s="23">
        <v>435</v>
      </c>
      <c r="J437" s="30">
        <f>IF(I437&lt;=Calculator!$F$9,J436+Calculator!$F$6*'Growth rate'!O437,0)</f>
        <v>0</v>
      </c>
      <c r="K437" s="23">
        <f t="shared" si="63"/>
        <v>4.3499999999999996</v>
      </c>
      <c r="L437" s="23">
        <f t="shared" si="69"/>
        <v>100</v>
      </c>
      <c r="M437" s="23">
        <f t="shared" si="64"/>
        <v>14.399999999999999</v>
      </c>
      <c r="N437" s="23">
        <f t="shared" si="65"/>
        <v>14.399999999999999</v>
      </c>
      <c r="O437" s="23">
        <f t="shared" si="67"/>
        <v>-13.399999999999999</v>
      </c>
    </row>
    <row r="438" spans="1:15" x14ac:dyDescent="0.35">
      <c r="A438" s="23">
        <v>436</v>
      </c>
      <c r="B438" s="30">
        <f>IF(A438&lt;=Calculator!$B$9,B437+Calculator!$B$6*'Growth rate'!G438,0)</f>
        <v>0</v>
      </c>
      <c r="C438" s="23">
        <f t="shared" si="60"/>
        <v>4.3600000000000003</v>
      </c>
      <c r="D438" s="23">
        <f t="shared" si="68"/>
        <v>100</v>
      </c>
      <c r="E438" s="23">
        <f t="shared" si="61"/>
        <v>14.44</v>
      </c>
      <c r="F438" s="23">
        <f t="shared" si="62"/>
        <v>14.44</v>
      </c>
      <c r="G438" s="23">
        <f t="shared" si="66"/>
        <v>-13.44</v>
      </c>
      <c r="I438" s="23">
        <v>436</v>
      </c>
      <c r="J438" s="30">
        <f>IF(I438&lt;=Calculator!$F$9,J437+Calculator!$F$6*'Growth rate'!O438,0)</f>
        <v>0</v>
      </c>
      <c r="K438" s="23">
        <f t="shared" si="63"/>
        <v>4.3600000000000003</v>
      </c>
      <c r="L438" s="23">
        <f t="shared" si="69"/>
        <v>100</v>
      </c>
      <c r="M438" s="23">
        <f t="shared" si="64"/>
        <v>14.44</v>
      </c>
      <c r="N438" s="23">
        <f t="shared" si="65"/>
        <v>14.44</v>
      </c>
      <c r="O438" s="23">
        <f t="shared" si="67"/>
        <v>-13.44</v>
      </c>
    </row>
    <row r="439" spans="1:15" x14ac:dyDescent="0.35">
      <c r="A439" s="23">
        <v>437</v>
      </c>
      <c r="B439" s="30">
        <f>IF(A439&lt;=Calculator!$B$9,B438+Calculator!$B$6*'Growth rate'!G439,0)</f>
        <v>0</v>
      </c>
      <c r="C439" s="23">
        <f t="shared" si="60"/>
        <v>4.37</v>
      </c>
      <c r="D439" s="23">
        <f t="shared" si="68"/>
        <v>100</v>
      </c>
      <c r="E439" s="23">
        <f t="shared" si="61"/>
        <v>14.48</v>
      </c>
      <c r="F439" s="23">
        <f t="shared" si="62"/>
        <v>14.48</v>
      </c>
      <c r="G439" s="23">
        <f t="shared" si="66"/>
        <v>-13.48</v>
      </c>
      <c r="I439" s="23">
        <v>437</v>
      </c>
      <c r="J439" s="30">
        <f>IF(I439&lt;=Calculator!$F$9,J438+Calculator!$F$6*'Growth rate'!O439,0)</f>
        <v>0</v>
      </c>
      <c r="K439" s="23">
        <f t="shared" si="63"/>
        <v>4.37</v>
      </c>
      <c r="L439" s="23">
        <f t="shared" si="69"/>
        <v>100</v>
      </c>
      <c r="M439" s="23">
        <f t="shared" si="64"/>
        <v>14.48</v>
      </c>
      <c r="N439" s="23">
        <f t="shared" si="65"/>
        <v>14.48</v>
      </c>
      <c r="O439" s="23">
        <f t="shared" si="67"/>
        <v>-13.48</v>
      </c>
    </row>
    <row r="440" spans="1:15" x14ac:dyDescent="0.35">
      <c r="A440" s="23">
        <v>438</v>
      </c>
      <c r="B440" s="30">
        <f>IF(A440&lt;=Calculator!$B$9,B439+Calculator!$B$6*'Growth rate'!G440,0)</f>
        <v>0</v>
      </c>
      <c r="C440" s="23">
        <f t="shared" si="60"/>
        <v>4.38</v>
      </c>
      <c r="D440" s="23">
        <f t="shared" si="68"/>
        <v>100</v>
      </c>
      <c r="E440" s="23">
        <f t="shared" si="61"/>
        <v>14.52</v>
      </c>
      <c r="F440" s="23">
        <f t="shared" si="62"/>
        <v>14.52</v>
      </c>
      <c r="G440" s="23">
        <f t="shared" si="66"/>
        <v>-13.52</v>
      </c>
      <c r="I440" s="23">
        <v>438</v>
      </c>
      <c r="J440" s="30">
        <f>IF(I440&lt;=Calculator!$F$9,J439+Calculator!$F$6*'Growth rate'!O440,0)</f>
        <v>0</v>
      </c>
      <c r="K440" s="23">
        <f t="shared" si="63"/>
        <v>4.38</v>
      </c>
      <c r="L440" s="23">
        <f t="shared" si="69"/>
        <v>100</v>
      </c>
      <c r="M440" s="23">
        <f t="shared" si="64"/>
        <v>14.52</v>
      </c>
      <c r="N440" s="23">
        <f t="shared" si="65"/>
        <v>14.52</v>
      </c>
      <c r="O440" s="23">
        <f t="shared" si="67"/>
        <v>-13.52</v>
      </c>
    </row>
    <row r="441" spans="1:15" x14ac:dyDescent="0.35">
      <c r="A441" s="23">
        <v>439</v>
      </c>
      <c r="B441" s="30">
        <f>IF(A441&lt;=Calculator!$B$9,B440+Calculator!$B$6*'Growth rate'!G441,0)</f>
        <v>0</v>
      </c>
      <c r="C441" s="23">
        <f t="shared" si="60"/>
        <v>4.3899999999999997</v>
      </c>
      <c r="D441" s="23">
        <f t="shared" si="68"/>
        <v>100</v>
      </c>
      <c r="E441" s="23">
        <f t="shared" si="61"/>
        <v>14.559999999999999</v>
      </c>
      <c r="F441" s="23">
        <f t="shared" si="62"/>
        <v>14.559999999999999</v>
      </c>
      <c r="G441" s="23">
        <f t="shared" si="66"/>
        <v>-13.559999999999999</v>
      </c>
      <c r="I441" s="23">
        <v>439</v>
      </c>
      <c r="J441" s="30">
        <f>IF(I441&lt;=Calculator!$F$9,J440+Calculator!$F$6*'Growth rate'!O441,0)</f>
        <v>0</v>
      </c>
      <c r="K441" s="23">
        <f t="shared" si="63"/>
        <v>4.3899999999999997</v>
      </c>
      <c r="L441" s="23">
        <f t="shared" si="69"/>
        <v>100</v>
      </c>
      <c r="M441" s="23">
        <f t="shared" si="64"/>
        <v>14.559999999999999</v>
      </c>
      <c r="N441" s="23">
        <f t="shared" si="65"/>
        <v>14.559999999999999</v>
      </c>
      <c r="O441" s="23">
        <f t="shared" si="67"/>
        <v>-13.559999999999999</v>
      </c>
    </row>
    <row r="442" spans="1:15" x14ac:dyDescent="0.35">
      <c r="A442" s="23">
        <v>440</v>
      </c>
      <c r="B442" s="30">
        <f>IF(A442&lt;=Calculator!$B$9,B441+Calculator!$B$6*'Growth rate'!G442,0)</f>
        <v>0</v>
      </c>
      <c r="C442" s="23">
        <f t="shared" si="60"/>
        <v>4.4000000000000004</v>
      </c>
      <c r="D442" s="23">
        <f t="shared" si="68"/>
        <v>100</v>
      </c>
      <c r="E442" s="23">
        <f t="shared" si="61"/>
        <v>14.600000000000001</v>
      </c>
      <c r="F442" s="23">
        <f t="shared" si="62"/>
        <v>14.600000000000001</v>
      </c>
      <c r="G442" s="23">
        <f t="shared" si="66"/>
        <v>-13.600000000000001</v>
      </c>
      <c r="I442" s="23">
        <v>440</v>
      </c>
      <c r="J442" s="30">
        <f>IF(I442&lt;=Calculator!$F$9,J441+Calculator!$F$6*'Growth rate'!O442,0)</f>
        <v>0</v>
      </c>
      <c r="K442" s="23">
        <f t="shared" si="63"/>
        <v>4.4000000000000004</v>
      </c>
      <c r="L442" s="23">
        <f t="shared" si="69"/>
        <v>100</v>
      </c>
      <c r="M442" s="23">
        <f t="shared" si="64"/>
        <v>14.600000000000001</v>
      </c>
      <c r="N442" s="23">
        <f t="shared" si="65"/>
        <v>14.600000000000001</v>
      </c>
      <c r="O442" s="23">
        <f t="shared" si="67"/>
        <v>-13.600000000000001</v>
      </c>
    </row>
    <row r="443" spans="1:15" x14ac:dyDescent="0.35">
      <c r="A443" s="23">
        <v>441</v>
      </c>
      <c r="B443" s="30">
        <f>IF(A443&lt;=Calculator!$B$9,B442+Calculator!$B$6*'Growth rate'!G443,0)</f>
        <v>0</v>
      </c>
      <c r="C443" s="23">
        <f t="shared" si="60"/>
        <v>4.41</v>
      </c>
      <c r="D443" s="23">
        <f t="shared" si="68"/>
        <v>100</v>
      </c>
      <c r="E443" s="23">
        <f t="shared" si="61"/>
        <v>14.64</v>
      </c>
      <c r="F443" s="23">
        <f t="shared" si="62"/>
        <v>14.64</v>
      </c>
      <c r="G443" s="23">
        <f t="shared" si="66"/>
        <v>-13.64</v>
      </c>
      <c r="I443" s="23">
        <v>441</v>
      </c>
      <c r="J443" s="30">
        <f>IF(I443&lt;=Calculator!$F$9,J442+Calculator!$F$6*'Growth rate'!O443,0)</f>
        <v>0</v>
      </c>
      <c r="K443" s="23">
        <f t="shared" si="63"/>
        <v>4.41</v>
      </c>
      <c r="L443" s="23">
        <f t="shared" si="69"/>
        <v>100</v>
      </c>
      <c r="M443" s="23">
        <f t="shared" si="64"/>
        <v>14.64</v>
      </c>
      <c r="N443" s="23">
        <f t="shared" si="65"/>
        <v>14.64</v>
      </c>
      <c r="O443" s="23">
        <f t="shared" si="67"/>
        <v>-13.64</v>
      </c>
    </row>
    <row r="444" spans="1:15" x14ac:dyDescent="0.35">
      <c r="A444" s="23">
        <v>442</v>
      </c>
      <c r="B444" s="30">
        <f>IF(A444&lt;=Calculator!$B$9,B443+Calculator!$B$6*'Growth rate'!G444,0)</f>
        <v>0</v>
      </c>
      <c r="C444" s="23">
        <f t="shared" si="60"/>
        <v>4.42</v>
      </c>
      <c r="D444" s="23">
        <f t="shared" si="68"/>
        <v>100</v>
      </c>
      <c r="E444" s="23">
        <f t="shared" si="61"/>
        <v>14.679999999999998</v>
      </c>
      <c r="F444" s="23">
        <f t="shared" si="62"/>
        <v>14.679999999999998</v>
      </c>
      <c r="G444" s="23">
        <f t="shared" si="66"/>
        <v>-13.679999999999998</v>
      </c>
      <c r="I444" s="23">
        <v>442</v>
      </c>
      <c r="J444" s="30">
        <f>IF(I444&lt;=Calculator!$F$9,J443+Calculator!$F$6*'Growth rate'!O444,0)</f>
        <v>0</v>
      </c>
      <c r="K444" s="23">
        <f t="shared" si="63"/>
        <v>4.42</v>
      </c>
      <c r="L444" s="23">
        <f t="shared" si="69"/>
        <v>100</v>
      </c>
      <c r="M444" s="23">
        <f t="shared" si="64"/>
        <v>14.679999999999998</v>
      </c>
      <c r="N444" s="23">
        <f t="shared" si="65"/>
        <v>14.679999999999998</v>
      </c>
      <c r="O444" s="23">
        <f t="shared" si="67"/>
        <v>-13.679999999999998</v>
      </c>
    </row>
    <row r="445" spans="1:15" x14ac:dyDescent="0.35">
      <c r="A445" s="23">
        <v>443</v>
      </c>
      <c r="B445" s="30">
        <f>IF(A445&lt;=Calculator!$B$9,B444+Calculator!$B$6*'Growth rate'!G445,0)</f>
        <v>0</v>
      </c>
      <c r="C445" s="23">
        <f t="shared" si="60"/>
        <v>4.43</v>
      </c>
      <c r="D445" s="23">
        <f t="shared" si="68"/>
        <v>100</v>
      </c>
      <c r="E445" s="23">
        <f t="shared" si="61"/>
        <v>14.719999999999999</v>
      </c>
      <c r="F445" s="23">
        <f t="shared" si="62"/>
        <v>14.719999999999999</v>
      </c>
      <c r="G445" s="23">
        <f t="shared" si="66"/>
        <v>-13.719999999999999</v>
      </c>
      <c r="I445" s="23">
        <v>443</v>
      </c>
      <c r="J445" s="30">
        <f>IF(I445&lt;=Calculator!$F$9,J444+Calculator!$F$6*'Growth rate'!O445,0)</f>
        <v>0</v>
      </c>
      <c r="K445" s="23">
        <f t="shared" si="63"/>
        <v>4.43</v>
      </c>
      <c r="L445" s="23">
        <f t="shared" si="69"/>
        <v>100</v>
      </c>
      <c r="M445" s="23">
        <f t="shared" si="64"/>
        <v>14.719999999999999</v>
      </c>
      <c r="N445" s="23">
        <f t="shared" si="65"/>
        <v>14.719999999999999</v>
      </c>
      <c r="O445" s="23">
        <f t="shared" si="67"/>
        <v>-13.719999999999999</v>
      </c>
    </row>
    <row r="446" spans="1:15" x14ac:dyDescent="0.35">
      <c r="A446" s="23">
        <v>444</v>
      </c>
      <c r="B446" s="30">
        <f>IF(A446&lt;=Calculator!$B$9,B445+Calculator!$B$6*'Growth rate'!G446,0)</f>
        <v>0</v>
      </c>
      <c r="C446" s="23">
        <f t="shared" si="60"/>
        <v>4.4400000000000004</v>
      </c>
      <c r="D446" s="23">
        <f t="shared" si="68"/>
        <v>100</v>
      </c>
      <c r="E446" s="23">
        <f t="shared" si="61"/>
        <v>14.760000000000002</v>
      </c>
      <c r="F446" s="23">
        <f t="shared" si="62"/>
        <v>14.760000000000002</v>
      </c>
      <c r="G446" s="23">
        <f t="shared" si="66"/>
        <v>-13.760000000000002</v>
      </c>
      <c r="I446" s="23">
        <v>444</v>
      </c>
      <c r="J446" s="30">
        <f>IF(I446&lt;=Calculator!$F$9,J445+Calculator!$F$6*'Growth rate'!O446,0)</f>
        <v>0</v>
      </c>
      <c r="K446" s="23">
        <f t="shared" si="63"/>
        <v>4.4400000000000004</v>
      </c>
      <c r="L446" s="23">
        <f t="shared" si="69"/>
        <v>100</v>
      </c>
      <c r="M446" s="23">
        <f t="shared" si="64"/>
        <v>14.760000000000002</v>
      </c>
      <c r="N446" s="23">
        <f t="shared" si="65"/>
        <v>14.760000000000002</v>
      </c>
      <c r="O446" s="23">
        <f t="shared" si="67"/>
        <v>-13.760000000000002</v>
      </c>
    </row>
    <row r="447" spans="1:15" x14ac:dyDescent="0.35">
      <c r="A447" s="23">
        <v>445</v>
      </c>
      <c r="B447" s="30">
        <f>IF(A447&lt;=Calculator!$B$9,B446+Calculator!$B$6*'Growth rate'!G447,0)</f>
        <v>0</v>
      </c>
      <c r="C447" s="23">
        <f t="shared" si="60"/>
        <v>4.45</v>
      </c>
      <c r="D447" s="23">
        <f t="shared" si="68"/>
        <v>100</v>
      </c>
      <c r="E447" s="23">
        <f t="shared" si="61"/>
        <v>14.800000000000002</v>
      </c>
      <c r="F447" s="23">
        <f t="shared" si="62"/>
        <v>14.800000000000002</v>
      </c>
      <c r="G447" s="23">
        <f t="shared" si="66"/>
        <v>-13.800000000000002</v>
      </c>
      <c r="I447" s="23">
        <v>445</v>
      </c>
      <c r="J447" s="30">
        <f>IF(I447&lt;=Calculator!$F$9,J446+Calculator!$F$6*'Growth rate'!O447,0)</f>
        <v>0</v>
      </c>
      <c r="K447" s="23">
        <f t="shared" si="63"/>
        <v>4.45</v>
      </c>
      <c r="L447" s="23">
        <f t="shared" si="69"/>
        <v>100</v>
      </c>
      <c r="M447" s="23">
        <f t="shared" si="64"/>
        <v>14.800000000000002</v>
      </c>
      <c r="N447" s="23">
        <f t="shared" si="65"/>
        <v>14.800000000000002</v>
      </c>
      <c r="O447" s="23">
        <f t="shared" si="67"/>
        <v>-13.800000000000002</v>
      </c>
    </row>
    <row r="448" spans="1:15" x14ac:dyDescent="0.35">
      <c r="A448" s="23">
        <v>446</v>
      </c>
      <c r="B448" s="30">
        <f>IF(A448&lt;=Calculator!$B$9,B447+Calculator!$B$6*'Growth rate'!G448,0)</f>
        <v>0</v>
      </c>
      <c r="C448" s="23">
        <f t="shared" si="60"/>
        <v>4.46</v>
      </c>
      <c r="D448" s="23">
        <f t="shared" si="68"/>
        <v>100</v>
      </c>
      <c r="E448" s="23">
        <f t="shared" si="61"/>
        <v>14.84</v>
      </c>
      <c r="F448" s="23">
        <f t="shared" si="62"/>
        <v>14.84</v>
      </c>
      <c r="G448" s="23">
        <f t="shared" si="66"/>
        <v>-13.84</v>
      </c>
      <c r="I448" s="23">
        <v>446</v>
      </c>
      <c r="J448" s="30">
        <f>IF(I448&lt;=Calculator!$F$9,J447+Calculator!$F$6*'Growth rate'!O448,0)</f>
        <v>0</v>
      </c>
      <c r="K448" s="23">
        <f t="shared" si="63"/>
        <v>4.46</v>
      </c>
      <c r="L448" s="23">
        <f t="shared" si="69"/>
        <v>100</v>
      </c>
      <c r="M448" s="23">
        <f t="shared" si="64"/>
        <v>14.84</v>
      </c>
      <c r="N448" s="23">
        <f t="shared" si="65"/>
        <v>14.84</v>
      </c>
      <c r="O448" s="23">
        <f t="shared" si="67"/>
        <v>-13.84</v>
      </c>
    </row>
    <row r="449" spans="1:15" x14ac:dyDescent="0.35">
      <c r="A449" s="23">
        <v>447</v>
      </c>
      <c r="B449" s="30">
        <f>IF(A449&lt;=Calculator!$B$9,B448+Calculator!$B$6*'Growth rate'!G449,0)</f>
        <v>0</v>
      </c>
      <c r="C449" s="23">
        <f t="shared" si="60"/>
        <v>4.47</v>
      </c>
      <c r="D449" s="23">
        <f t="shared" si="68"/>
        <v>100</v>
      </c>
      <c r="E449" s="23">
        <f t="shared" si="61"/>
        <v>14.879999999999999</v>
      </c>
      <c r="F449" s="23">
        <f t="shared" si="62"/>
        <v>14.879999999999999</v>
      </c>
      <c r="G449" s="23">
        <f t="shared" si="66"/>
        <v>-13.879999999999999</v>
      </c>
      <c r="I449" s="23">
        <v>447</v>
      </c>
      <c r="J449" s="30">
        <f>IF(I449&lt;=Calculator!$F$9,J448+Calculator!$F$6*'Growth rate'!O449,0)</f>
        <v>0</v>
      </c>
      <c r="K449" s="23">
        <f t="shared" si="63"/>
        <v>4.47</v>
      </c>
      <c r="L449" s="23">
        <f t="shared" si="69"/>
        <v>100</v>
      </c>
      <c r="M449" s="23">
        <f t="shared" si="64"/>
        <v>14.879999999999999</v>
      </c>
      <c r="N449" s="23">
        <f t="shared" si="65"/>
        <v>14.879999999999999</v>
      </c>
      <c r="O449" s="23">
        <f t="shared" si="67"/>
        <v>-13.879999999999999</v>
      </c>
    </row>
    <row r="450" spans="1:15" x14ac:dyDescent="0.35">
      <c r="A450" s="23">
        <v>448</v>
      </c>
      <c r="B450" s="30">
        <f>IF(A450&lt;=Calculator!$B$9,B449+Calculator!$B$6*'Growth rate'!G450,0)</f>
        <v>0</v>
      </c>
      <c r="C450" s="23">
        <f t="shared" si="60"/>
        <v>4.4800000000000004</v>
      </c>
      <c r="D450" s="23">
        <f t="shared" si="68"/>
        <v>100</v>
      </c>
      <c r="E450" s="23">
        <f t="shared" si="61"/>
        <v>14.920000000000003</v>
      </c>
      <c r="F450" s="23">
        <f t="shared" si="62"/>
        <v>14.920000000000003</v>
      </c>
      <c r="G450" s="23">
        <f t="shared" si="66"/>
        <v>-13.920000000000003</v>
      </c>
      <c r="I450" s="23">
        <v>448</v>
      </c>
      <c r="J450" s="30">
        <f>IF(I450&lt;=Calculator!$F$9,J449+Calculator!$F$6*'Growth rate'!O450,0)</f>
        <v>0</v>
      </c>
      <c r="K450" s="23">
        <f t="shared" si="63"/>
        <v>4.4800000000000004</v>
      </c>
      <c r="L450" s="23">
        <f t="shared" si="69"/>
        <v>100</v>
      </c>
      <c r="M450" s="23">
        <f t="shared" si="64"/>
        <v>14.920000000000003</v>
      </c>
      <c r="N450" s="23">
        <f t="shared" si="65"/>
        <v>14.920000000000003</v>
      </c>
      <c r="O450" s="23">
        <f t="shared" si="67"/>
        <v>-13.920000000000003</v>
      </c>
    </row>
    <row r="451" spans="1:15" x14ac:dyDescent="0.35">
      <c r="A451" s="23">
        <v>449</v>
      </c>
      <c r="B451" s="30">
        <f>IF(A451&lt;=Calculator!$B$9,B450+Calculator!$B$6*'Growth rate'!G451,0)</f>
        <v>0</v>
      </c>
      <c r="C451" s="23">
        <f t="shared" ref="C451:C514" si="70">A451/D451</f>
        <v>4.49</v>
      </c>
      <c r="D451" s="23">
        <f t="shared" si="68"/>
        <v>100</v>
      </c>
      <c r="E451" s="23">
        <f t="shared" ref="E451:E514" si="71">((C451-0.75)/25)*100</f>
        <v>14.96</v>
      </c>
      <c r="F451" s="23">
        <f t="shared" ref="F451:F514" si="72">IF(E451&lt;0,0,E451)</f>
        <v>14.96</v>
      </c>
      <c r="G451" s="23">
        <f t="shared" si="66"/>
        <v>-13.96</v>
      </c>
      <c r="I451" s="23">
        <v>449</v>
      </c>
      <c r="J451" s="30">
        <f>IF(I451&lt;=Calculator!$F$9,J450+Calculator!$F$6*'Growth rate'!O451,0)</f>
        <v>0</v>
      </c>
      <c r="K451" s="23">
        <f t="shared" ref="K451:K514" si="73">I451/L451</f>
        <v>4.49</v>
      </c>
      <c r="L451" s="23">
        <f t="shared" si="69"/>
        <v>100</v>
      </c>
      <c r="M451" s="23">
        <f t="shared" ref="M451:M514" si="74">((K451-0.75)/25)*100</f>
        <v>14.96</v>
      </c>
      <c r="N451" s="23">
        <f t="shared" ref="N451:N514" si="75">IF(M451&lt;0,0,M451)</f>
        <v>14.96</v>
      </c>
      <c r="O451" s="23">
        <f t="shared" si="67"/>
        <v>-13.96</v>
      </c>
    </row>
    <row r="452" spans="1:15" x14ac:dyDescent="0.35">
      <c r="A452" s="23">
        <v>450</v>
      </c>
      <c r="B452" s="30">
        <f>IF(A452&lt;=Calculator!$B$9,B451+Calculator!$B$6*'Growth rate'!G452,0)</f>
        <v>0</v>
      </c>
      <c r="C452" s="23">
        <f t="shared" si="70"/>
        <v>4.5</v>
      </c>
      <c r="D452" s="23">
        <f t="shared" si="68"/>
        <v>100</v>
      </c>
      <c r="E452" s="23">
        <f t="shared" si="71"/>
        <v>15</v>
      </c>
      <c r="F452" s="23">
        <f t="shared" si="72"/>
        <v>15</v>
      </c>
      <c r="G452" s="23">
        <f t="shared" ref="G452:G515" si="76">1-F452</f>
        <v>-14</v>
      </c>
      <c r="I452" s="23">
        <v>450</v>
      </c>
      <c r="J452" s="30">
        <f>IF(I452&lt;=Calculator!$F$9,J451+Calculator!$F$6*'Growth rate'!O452,0)</f>
        <v>0</v>
      </c>
      <c r="K452" s="23">
        <f t="shared" si="73"/>
        <v>4.5</v>
      </c>
      <c r="L452" s="23">
        <f t="shared" si="69"/>
        <v>100</v>
      </c>
      <c r="M452" s="23">
        <f t="shared" si="74"/>
        <v>15</v>
      </c>
      <c r="N452" s="23">
        <f t="shared" si="75"/>
        <v>15</v>
      </c>
      <c r="O452" s="23">
        <f t="shared" ref="O452:O515" si="77">1-N452</f>
        <v>-14</v>
      </c>
    </row>
    <row r="453" spans="1:15" x14ac:dyDescent="0.35">
      <c r="A453" s="23">
        <v>451</v>
      </c>
      <c r="B453" s="30">
        <f>IF(A453&lt;=Calculator!$B$9,B452+Calculator!$B$6*'Growth rate'!G453,0)</f>
        <v>0</v>
      </c>
      <c r="C453" s="23">
        <f t="shared" si="70"/>
        <v>4.51</v>
      </c>
      <c r="D453" s="23">
        <f t="shared" ref="D453:D516" si="78">D452</f>
        <v>100</v>
      </c>
      <c r="E453" s="23">
        <f t="shared" si="71"/>
        <v>15.039999999999997</v>
      </c>
      <c r="F453" s="23">
        <f t="shared" si="72"/>
        <v>15.039999999999997</v>
      </c>
      <c r="G453" s="23">
        <f t="shared" si="76"/>
        <v>-14.039999999999997</v>
      </c>
      <c r="I453" s="23">
        <v>451</v>
      </c>
      <c r="J453" s="30">
        <f>IF(I453&lt;=Calculator!$F$9,J452+Calculator!$F$6*'Growth rate'!O453,0)</f>
        <v>0</v>
      </c>
      <c r="K453" s="23">
        <f t="shared" si="73"/>
        <v>4.51</v>
      </c>
      <c r="L453" s="23">
        <f t="shared" ref="L453:L516" si="79">L452</f>
        <v>100</v>
      </c>
      <c r="M453" s="23">
        <f t="shared" si="74"/>
        <v>15.039999999999997</v>
      </c>
      <c r="N453" s="23">
        <f t="shared" si="75"/>
        <v>15.039999999999997</v>
      </c>
      <c r="O453" s="23">
        <f t="shared" si="77"/>
        <v>-14.039999999999997</v>
      </c>
    </row>
    <row r="454" spans="1:15" x14ac:dyDescent="0.35">
      <c r="A454" s="23">
        <v>452</v>
      </c>
      <c r="B454" s="30">
        <f>IF(A454&lt;=Calculator!$B$9,B453+Calculator!$B$6*'Growth rate'!G454,0)</f>
        <v>0</v>
      </c>
      <c r="C454" s="23">
        <f t="shared" si="70"/>
        <v>4.5199999999999996</v>
      </c>
      <c r="D454" s="23">
        <f t="shared" si="78"/>
        <v>100</v>
      </c>
      <c r="E454" s="23">
        <f t="shared" si="71"/>
        <v>15.079999999999998</v>
      </c>
      <c r="F454" s="23">
        <f t="shared" si="72"/>
        <v>15.079999999999998</v>
      </c>
      <c r="G454" s="23">
        <f t="shared" si="76"/>
        <v>-14.079999999999998</v>
      </c>
      <c r="I454" s="23">
        <v>452</v>
      </c>
      <c r="J454" s="30">
        <f>IF(I454&lt;=Calculator!$F$9,J453+Calculator!$F$6*'Growth rate'!O454,0)</f>
        <v>0</v>
      </c>
      <c r="K454" s="23">
        <f t="shared" si="73"/>
        <v>4.5199999999999996</v>
      </c>
      <c r="L454" s="23">
        <f t="shared" si="79"/>
        <v>100</v>
      </c>
      <c r="M454" s="23">
        <f t="shared" si="74"/>
        <v>15.079999999999998</v>
      </c>
      <c r="N454" s="23">
        <f t="shared" si="75"/>
        <v>15.079999999999998</v>
      </c>
      <c r="O454" s="23">
        <f t="shared" si="77"/>
        <v>-14.079999999999998</v>
      </c>
    </row>
    <row r="455" spans="1:15" x14ac:dyDescent="0.35">
      <c r="A455" s="23">
        <v>453</v>
      </c>
      <c r="B455" s="30">
        <f>IF(A455&lt;=Calculator!$B$9,B454+Calculator!$B$6*'Growth rate'!G455,0)</f>
        <v>0</v>
      </c>
      <c r="C455" s="23">
        <f t="shared" si="70"/>
        <v>4.53</v>
      </c>
      <c r="D455" s="23">
        <f t="shared" si="78"/>
        <v>100</v>
      </c>
      <c r="E455" s="23">
        <f t="shared" si="71"/>
        <v>15.120000000000001</v>
      </c>
      <c r="F455" s="23">
        <f t="shared" si="72"/>
        <v>15.120000000000001</v>
      </c>
      <c r="G455" s="23">
        <f t="shared" si="76"/>
        <v>-14.120000000000001</v>
      </c>
      <c r="I455" s="23">
        <v>453</v>
      </c>
      <c r="J455" s="30">
        <f>IF(I455&lt;=Calculator!$F$9,J454+Calculator!$F$6*'Growth rate'!O455,0)</f>
        <v>0</v>
      </c>
      <c r="K455" s="23">
        <f t="shared" si="73"/>
        <v>4.53</v>
      </c>
      <c r="L455" s="23">
        <f t="shared" si="79"/>
        <v>100</v>
      </c>
      <c r="M455" s="23">
        <f t="shared" si="74"/>
        <v>15.120000000000001</v>
      </c>
      <c r="N455" s="23">
        <f t="shared" si="75"/>
        <v>15.120000000000001</v>
      </c>
      <c r="O455" s="23">
        <f t="shared" si="77"/>
        <v>-14.120000000000001</v>
      </c>
    </row>
    <row r="456" spans="1:15" x14ac:dyDescent="0.35">
      <c r="A456" s="23">
        <v>454</v>
      </c>
      <c r="B456" s="30">
        <f>IF(A456&lt;=Calculator!$B$9,B455+Calculator!$B$6*'Growth rate'!G456,0)</f>
        <v>0</v>
      </c>
      <c r="C456" s="23">
        <f t="shared" si="70"/>
        <v>4.54</v>
      </c>
      <c r="D456" s="23">
        <f t="shared" si="78"/>
        <v>100</v>
      </c>
      <c r="E456" s="23">
        <f t="shared" si="71"/>
        <v>15.160000000000002</v>
      </c>
      <c r="F456" s="23">
        <f t="shared" si="72"/>
        <v>15.160000000000002</v>
      </c>
      <c r="G456" s="23">
        <f t="shared" si="76"/>
        <v>-14.160000000000002</v>
      </c>
      <c r="I456" s="23">
        <v>454</v>
      </c>
      <c r="J456" s="30">
        <f>IF(I456&lt;=Calculator!$F$9,J455+Calculator!$F$6*'Growth rate'!O456,0)</f>
        <v>0</v>
      </c>
      <c r="K456" s="23">
        <f t="shared" si="73"/>
        <v>4.54</v>
      </c>
      <c r="L456" s="23">
        <f t="shared" si="79"/>
        <v>100</v>
      </c>
      <c r="M456" s="23">
        <f t="shared" si="74"/>
        <v>15.160000000000002</v>
      </c>
      <c r="N456" s="23">
        <f t="shared" si="75"/>
        <v>15.160000000000002</v>
      </c>
      <c r="O456" s="23">
        <f t="shared" si="77"/>
        <v>-14.160000000000002</v>
      </c>
    </row>
    <row r="457" spans="1:15" x14ac:dyDescent="0.35">
      <c r="A457" s="23">
        <v>455</v>
      </c>
      <c r="B457" s="30">
        <f>IF(A457&lt;=Calculator!$B$9,B456+Calculator!$B$6*'Growth rate'!G457,0)</f>
        <v>0</v>
      </c>
      <c r="C457" s="23">
        <f t="shared" si="70"/>
        <v>4.55</v>
      </c>
      <c r="D457" s="23">
        <f t="shared" si="78"/>
        <v>100</v>
      </c>
      <c r="E457" s="23">
        <f t="shared" si="71"/>
        <v>15.2</v>
      </c>
      <c r="F457" s="23">
        <f t="shared" si="72"/>
        <v>15.2</v>
      </c>
      <c r="G457" s="23">
        <f t="shared" si="76"/>
        <v>-14.2</v>
      </c>
      <c r="I457" s="23">
        <v>455</v>
      </c>
      <c r="J457" s="30">
        <f>IF(I457&lt;=Calculator!$F$9,J456+Calculator!$F$6*'Growth rate'!O457,0)</f>
        <v>0</v>
      </c>
      <c r="K457" s="23">
        <f t="shared" si="73"/>
        <v>4.55</v>
      </c>
      <c r="L457" s="23">
        <f t="shared" si="79"/>
        <v>100</v>
      </c>
      <c r="M457" s="23">
        <f t="shared" si="74"/>
        <v>15.2</v>
      </c>
      <c r="N457" s="23">
        <f t="shared" si="75"/>
        <v>15.2</v>
      </c>
      <c r="O457" s="23">
        <f t="shared" si="77"/>
        <v>-14.2</v>
      </c>
    </row>
    <row r="458" spans="1:15" x14ac:dyDescent="0.35">
      <c r="A458" s="23">
        <v>456</v>
      </c>
      <c r="B458" s="30">
        <f>IF(A458&lt;=Calculator!$B$9,B457+Calculator!$B$6*'Growth rate'!G458,0)</f>
        <v>0</v>
      </c>
      <c r="C458" s="23">
        <f t="shared" si="70"/>
        <v>4.5599999999999996</v>
      </c>
      <c r="D458" s="23">
        <f t="shared" si="78"/>
        <v>100</v>
      </c>
      <c r="E458" s="23">
        <f t="shared" si="71"/>
        <v>15.239999999999998</v>
      </c>
      <c r="F458" s="23">
        <f t="shared" si="72"/>
        <v>15.239999999999998</v>
      </c>
      <c r="G458" s="23">
        <f t="shared" si="76"/>
        <v>-14.239999999999998</v>
      </c>
      <c r="I458" s="23">
        <v>456</v>
      </c>
      <c r="J458" s="30">
        <f>IF(I458&lt;=Calculator!$F$9,J457+Calculator!$F$6*'Growth rate'!O458,0)</f>
        <v>0</v>
      </c>
      <c r="K458" s="23">
        <f t="shared" si="73"/>
        <v>4.5599999999999996</v>
      </c>
      <c r="L458" s="23">
        <f t="shared" si="79"/>
        <v>100</v>
      </c>
      <c r="M458" s="23">
        <f t="shared" si="74"/>
        <v>15.239999999999998</v>
      </c>
      <c r="N458" s="23">
        <f t="shared" si="75"/>
        <v>15.239999999999998</v>
      </c>
      <c r="O458" s="23">
        <f t="shared" si="77"/>
        <v>-14.239999999999998</v>
      </c>
    </row>
    <row r="459" spans="1:15" x14ac:dyDescent="0.35">
      <c r="A459" s="23">
        <v>457</v>
      </c>
      <c r="B459" s="30">
        <f>IF(A459&lt;=Calculator!$B$9,B458+Calculator!$B$6*'Growth rate'!G459,0)</f>
        <v>0</v>
      </c>
      <c r="C459" s="23">
        <f t="shared" si="70"/>
        <v>4.57</v>
      </c>
      <c r="D459" s="23">
        <f t="shared" si="78"/>
        <v>100</v>
      </c>
      <c r="E459" s="23">
        <f t="shared" si="71"/>
        <v>15.280000000000001</v>
      </c>
      <c r="F459" s="23">
        <f t="shared" si="72"/>
        <v>15.280000000000001</v>
      </c>
      <c r="G459" s="23">
        <f t="shared" si="76"/>
        <v>-14.280000000000001</v>
      </c>
      <c r="I459" s="23">
        <v>457</v>
      </c>
      <c r="J459" s="30">
        <f>IF(I459&lt;=Calculator!$F$9,J458+Calculator!$F$6*'Growth rate'!O459,0)</f>
        <v>0</v>
      </c>
      <c r="K459" s="23">
        <f t="shared" si="73"/>
        <v>4.57</v>
      </c>
      <c r="L459" s="23">
        <f t="shared" si="79"/>
        <v>100</v>
      </c>
      <c r="M459" s="23">
        <f t="shared" si="74"/>
        <v>15.280000000000001</v>
      </c>
      <c r="N459" s="23">
        <f t="shared" si="75"/>
        <v>15.280000000000001</v>
      </c>
      <c r="O459" s="23">
        <f t="shared" si="77"/>
        <v>-14.280000000000001</v>
      </c>
    </row>
    <row r="460" spans="1:15" x14ac:dyDescent="0.35">
      <c r="A460" s="23">
        <v>458</v>
      </c>
      <c r="B460" s="30">
        <f>IF(A460&lt;=Calculator!$B$9,B459+Calculator!$B$6*'Growth rate'!G460,0)</f>
        <v>0</v>
      </c>
      <c r="C460" s="23">
        <f t="shared" si="70"/>
        <v>4.58</v>
      </c>
      <c r="D460" s="23">
        <f t="shared" si="78"/>
        <v>100</v>
      </c>
      <c r="E460" s="23">
        <f t="shared" si="71"/>
        <v>15.32</v>
      </c>
      <c r="F460" s="23">
        <f t="shared" si="72"/>
        <v>15.32</v>
      </c>
      <c r="G460" s="23">
        <f t="shared" si="76"/>
        <v>-14.32</v>
      </c>
      <c r="I460" s="23">
        <v>458</v>
      </c>
      <c r="J460" s="30">
        <f>IF(I460&lt;=Calculator!$F$9,J459+Calculator!$F$6*'Growth rate'!O460,0)</f>
        <v>0</v>
      </c>
      <c r="K460" s="23">
        <f t="shared" si="73"/>
        <v>4.58</v>
      </c>
      <c r="L460" s="23">
        <f t="shared" si="79"/>
        <v>100</v>
      </c>
      <c r="M460" s="23">
        <f t="shared" si="74"/>
        <v>15.32</v>
      </c>
      <c r="N460" s="23">
        <f t="shared" si="75"/>
        <v>15.32</v>
      </c>
      <c r="O460" s="23">
        <f t="shared" si="77"/>
        <v>-14.32</v>
      </c>
    </row>
    <row r="461" spans="1:15" x14ac:dyDescent="0.35">
      <c r="A461" s="23">
        <v>459</v>
      </c>
      <c r="B461" s="30">
        <f>IF(A461&lt;=Calculator!$B$9,B460+Calculator!$B$6*'Growth rate'!G461,0)</f>
        <v>0</v>
      </c>
      <c r="C461" s="23">
        <f t="shared" si="70"/>
        <v>4.59</v>
      </c>
      <c r="D461" s="23">
        <f t="shared" si="78"/>
        <v>100</v>
      </c>
      <c r="E461" s="23">
        <f t="shared" si="71"/>
        <v>15.36</v>
      </c>
      <c r="F461" s="23">
        <f t="shared" si="72"/>
        <v>15.36</v>
      </c>
      <c r="G461" s="23">
        <f t="shared" si="76"/>
        <v>-14.36</v>
      </c>
      <c r="I461" s="23">
        <v>459</v>
      </c>
      <c r="J461" s="30">
        <f>IF(I461&lt;=Calculator!$F$9,J460+Calculator!$F$6*'Growth rate'!O461,0)</f>
        <v>0</v>
      </c>
      <c r="K461" s="23">
        <f t="shared" si="73"/>
        <v>4.59</v>
      </c>
      <c r="L461" s="23">
        <f t="shared" si="79"/>
        <v>100</v>
      </c>
      <c r="M461" s="23">
        <f t="shared" si="74"/>
        <v>15.36</v>
      </c>
      <c r="N461" s="23">
        <f t="shared" si="75"/>
        <v>15.36</v>
      </c>
      <c r="O461" s="23">
        <f t="shared" si="77"/>
        <v>-14.36</v>
      </c>
    </row>
    <row r="462" spans="1:15" x14ac:dyDescent="0.35">
      <c r="A462" s="23">
        <v>460</v>
      </c>
      <c r="B462" s="30">
        <f>IF(A462&lt;=Calculator!$B$9,B461+Calculator!$B$6*'Growth rate'!G462,0)</f>
        <v>0</v>
      </c>
      <c r="C462" s="23">
        <f t="shared" si="70"/>
        <v>4.5999999999999996</v>
      </c>
      <c r="D462" s="23">
        <f t="shared" si="78"/>
        <v>100</v>
      </c>
      <c r="E462" s="23">
        <f t="shared" si="71"/>
        <v>15.4</v>
      </c>
      <c r="F462" s="23">
        <f t="shared" si="72"/>
        <v>15.4</v>
      </c>
      <c r="G462" s="23">
        <f t="shared" si="76"/>
        <v>-14.4</v>
      </c>
      <c r="I462" s="23">
        <v>460</v>
      </c>
      <c r="J462" s="30">
        <f>IF(I462&lt;=Calculator!$F$9,J461+Calculator!$F$6*'Growth rate'!O462,0)</f>
        <v>0</v>
      </c>
      <c r="K462" s="23">
        <f t="shared" si="73"/>
        <v>4.5999999999999996</v>
      </c>
      <c r="L462" s="23">
        <f t="shared" si="79"/>
        <v>100</v>
      </c>
      <c r="M462" s="23">
        <f t="shared" si="74"/>
        <v>15.4</v>
      </c>
      <c r="N462" s="23">
        <f t="shared" si="75"/>
        <v>15.4</v>
      </c>
      <c r="O462" s="23">
        <f t="shared" si="77"/>
        <v>-14.4</v>
      </c>
    </row>
    <row r="463" spans="1:15" x14ac:dyDescent="0.35">
      <c r="A463" s="23">
        <v>461</v>
      </c>
      <c r="B463" s="30">
        <f>IF(A463&lt;=Calculator!$B$9,B462+Calculator!$B$6*'Growth rate'!G463,0)</f>
        <v>0</v>
      </c>
      <c r="C463" s="23">
        <f t="shared" si="70"/>
        <v>4.6100000000000003</v>
      </c>
      <c r="D463" s="23">
        <f t="shared" si="78"/>
        <v>100</v>
      </c>
      <c r="E463" s="23">
        <f t="shared" si="71"/>
        <v>15.440000000000001</v>
      </c>
      <c r="F463" s="23">
        <f t="shared" si="72"/>
        <v>15.440000000000001</v>
      </c>
      <c r="G463" s="23">
        <f t="shared" si="76"/>
        <v>-14.440000000000001</v>
      </c>
      <c r="I463" s="23">
        <v>461</v>
      </c>
      <c r="J463" s="30">
        <f>IF(I463&lt;=Calculator!$F$9,J462+Calculator!$F$6*'Growth rate'!O463,0)</f>
        <v>0</v>
      </c>
      <c r="K463" s="23">
        <f t="shared" si="73"/>
        <v>4.6100000000000003</v>
      </c>
      <c r="L463" s="23">
        <f t="shared" si="79"/>
        <v>100</v>
      </c>
      <c r="M463" s="23">
        <f t="shared" si="74"/>
        <v>15.440000000000001</v>
      </c>
      <c r="N463" s="23">
        <f t="shared" si="75"/>
        <v>15.440000000000001</v>
      </c>
      <c r="O463" s="23">
        <f t="shared" si="77"/>
        <v>-14.440000000000001</v>
      </c>
    </row>
    <row r="464" spans="1:15" x14ac:dyDescent="0.35">
      <c r="A464" s="23">
        <v>462</v>
      </c>
      <c r="B464" s="30">
        <f>IF(A464&lt;=Calculator!$B$9,B463+Calculator!$B$6*'Growth rate'!G464,0)</f>
        <v>0</v>
      </c>
      <c r="C464" s="23">
        <f t="shared" si="70"/>
        <v>4.62</v>
      </c>
      <c r="D464" s="23">
        <f t="shared" si="78"/>
        <v>100</v>
      </c>
      <c r="E464" s="23">
        <f t="shared" si="71"/>
        <v>15.479999999999999</v>
      </c>
      <c r="F464" s="23">
        <f t="shared" si="72"/>
        <v>15.479999999999999</v>
      </c>
      <c r="G464" s="23">
        <f t="shared" si="76"/>
        <v>-14.479999999999999</v>
      </c>
      <c r="I464" s="23">
        <v>462</v>
      </c>
      <c r="J464" s="30">
        <f>IF(I464&lt;=Calculator!$F$9,J463+Calculator!$F$6*'Growth rate'!O464,0)</f>
        <v>0</v>
      </c>
      <c r="K464" s="23">
        <f t="shared" si="73"/>
        <v>4.62</v>
      </c>
      <c r="L464" s="23">
        <f t="shared" si="79"/>
        <v>100</v>
      </c>
      <c r="M464" s="23">
        <f t="shared" si="74"/>
        <v>15.479999999999999</v>
      </c>
      <c r="N464" s="23">
        <f t="shared" si="75"/>
        <v>15.479999999999999</v>
      </c>
      <c r="O464" s="23">
        <f t="shared" si="77"/>
        <v>-14.479999999999999</v>
      </c>
    </row>
    <row r="465" spans="1:15" x14ac:dyDescent="0.35">
      <c r="A465" s="23">
        <v>463</v>
      </c>
      <c r="B465" s="30">
        <f>IF(A465&lt;=Calculator!$B$9,B464+Calculator!$B$6*'Growth rate'!G465,0)</f>
        <v>0</v>
      </c>
      <c r="C465" s="23">
        <f t="shared" si="70"/>
        <v>4.63</v>
      </c>
      <c r="D465" s="23">
        <f t="shared" si="78"/>
        <v>100</v>
      </c>
      <c r="E465" s="23">
        <f t="shared" si="71"/>
        <v>15.52</v>
      </c>
      <c r="F465" s="23">
        <f t="shared" si="72"/>
        <v>15.52</v>
      </c>
      <c r="G465" s="23">
        <f t="shared" si="76"/>
        <v>-14.52</v>
      </c>
      <c r="I465" s="23">
        <v>463</v>
      </c>
      <c r="J465" s="30">
        <f>IF(I465&lt;=Calculator!$F$9,J464+Calculator!$F$6*'Growth rate'!O465,0)</f>
        <v>0</v>
      </c>
      <c r="K465" s="23">
        <f t="shared" si="73"/>
        <v>4.63</v>
      </c>
      <c r="L465" s="23">
        <f t="shared" si="79"/>
        <v>100</v>
      </c>
      <c r="M465" s="23">
        <f t="shared" si="74"/>
        <v>15.52</v>
      </c>
      <c r="N465" s="23">
        <f t="shared" si="75"/>
        <v>15.52</v>
      </c>
      <c r="O465" s="23">
        <f t="shared" si="77"/>
        <v>-14.52</v>
      </c>
    </row>
    <row r="466" spans="1:15" x14ac:dyDescent="0.35">
      <c r="A466" s="23">
        <v>464</v>
      </c>
      <c r="B466" s="30">
        <f>IF(A466&lt;=Calculator!$B$9,B465+Calculator!$B$6*'Growth rate'!G466,0)</f>
        <v>0</v>
      </c>
      <c r="C466" s="23">
        <f t="shared" si="70"/>
        <v>4.6399999999999997</v>
      </c>
      <c r="D466" s="23">
        <f t="shared" si="78"/>
        <v>100</v>
      </c>
      <c r="E466" s="23">
        <f t="shared" si="71"/>
        <v>15.559999999999999</v>
      </c>
      <c r="F466" s="23">
        <f t="shared" si="72"/>
        <v>15.559999999999999</v>
      </c>
      <c r="G466" s="23">
        <f t="shared" si="76"/>
        <v>-14.559999999999999</v>
      </c>
      <c r="I466" s="23">
        <v>464</v>
      </c>
      <c r="J466" s="30">
        <f>IF(I466&lt;=Calculator!$F$9,J465+Calculator!$F$6*'Growth rate'!O466,0)</f>
        <v>0</v>
      </c>
      <c r="K466" s="23">
        <f t="shared" si="73"/>
        <v>4.6399999999999997</v>
      </c>
      <c r="L466" s="23">
        <f t="shared" si="79"/>
        <v>100</v>
      </c>
      <c r="M466" s="23">
        <f t="shared" si="74"/>
        <v>15.559999999999999</v>
      </c>
      <c r="N466" s="23">
        <f t="shared" si="75"/>
        <v>15.559999999999999</v>
      </c>
      <c r="O466" s="23">
        <f t="shared" si="77"/>
        <v>-14.559999999999999</v>
      </c>
    </row>
    <row r="467" spans="1:15" x14ac:dyDescent="0.35">
      <c r="A467" s="23">
        <v>465</v>
      </c>
      <c r="B467" s="30">
        <f>IF(A467&lt;=Calculator!$B$9,B466+Calculator!$B$6*'Growth rate'!G467,0)</f>
        <v>0</v>
      </c>
      <c r="C467" s="23">
        <f t="shared" si="70"/>
        <v>4.6500000000000004</v>
      </c>
      <c r="D467" s="23">
        <f t="shared" si="78"/>
        <v>100</v>
      </c>
      <c r="E467" s="23">
        <f t="shared" si="71"/>
        <v>15.600000000000003</v>
      </c>
      <c r="F467" s="23">
        <f t="shared" si="72"/>
        <v>15.600000000000003</v>
      </c>
      <c r="G467" s="23">
        <f t="shared" si="76"/>
        <v>-14.600000000000003</v>
      </c>
      <c r="I467" s="23">
        <v>465</v>
      </c>
      <c r="J467" s="30">
        <f>IF(I467&lt;=Calculator!$F$9,J466+Calculator!$F$6*'Growth rate'!O467,0)</f>
        <v>0</v>
      </c>
      <c r="K467" s="23">
        <f t="shared" si="73"/>
        <v>4.6500000000000004</v>
      </c>
      <c r="L467" s="23">
        <f t="shared" si="79"/>
        <v>100</v>
      </c>
      <c r="M467" s="23">
        <f t="shared" si="74"/>
        <v>15.600000000000003</v>
      </c>
      <c r="N467" s="23">
        <f t="shared" si="75"/>
        <v>15.600000000000003</v>
      </c>
      <c r="O467" s="23">
        <f t="shared" si="77"/>
        <v>-14.600000000000003</v>
      </c>
    </row>
    <row r="468" spans="1:15" x14ac:dyDescent="0.35">
      <c r="A468" s="23">
        <v>466</v>
      </c>
      <c r="B468" s="30">
        <f>IF(A468&lt;=Calculator!$B$9,B467+Calculator!$B$6*'Growth rate'!G468,0)</f>
        <v>0</v>
      </c>
      <c r="C468" s="23">
        <f t="shared" si="70"/>
        <v>4.66</v>
      </c>
      <c r="D468" s="23">
        <f t="shared" si="78"/>
        <v>100</v>
      </c>
      <c r="E468" s="23">
        <f t="shared" si="71"/>
        <v>15.64</v>
      </c>
      <c r="F468" s="23">
        <f t="shared" si="72"/>
        <v>15.64</v>
      </c>
      <c r="G468" s="23">
        <f t="shared" si="76"/>
        <v>-14.64</v>
      </c>
      <c r="I468" s="23">
        <v>466</v>
      </c>
      <c r="J468" s="30">
        <f>IF(I468&lt;=Calculator!$F$9,J467+Calculator!$F$6*'Growth rate'!O468,0)</f>
        <v>0</v>
      </c>
      <c r="K468" s="23">
        <f t="shared" si="73"/>
        <v>4.66</v>
      </c>
      <c r="L468" s="23">
        <f t="shared" si="79"/>
        <v>100</v>
      </c>
      <c r="M468" s="23">
        <f t="shared" si="74"/>
        <v>15.64</v>
      </c>
      <c r="N468" s="23">
        <f t="shared" si="75"/>
        <v>15.64</v>
      </c>
      <c r="O468" s="23">
        <f t="shared" si="77"/>
        <v>-14.64</v>
      </c>
    </row>
    <row r="469" spans="1:15" x14ac:dyDescent="0.35">
      <c r="A469" s="23">
        <v>467</v>
      </c>
      <c r="B469" s="30">
        <f>IF(A469&lt;=Calculator!$B$9,B468+Calculator!$B$6*'Growth rate'!G469,0)</f>
        <v>0</v>
      </c>
      <c r="C469" s="23">
        <f t="shared" si="70"/>
        <v>4.67</v>
      </c>
      <c r="D469" s="23">
        <f t="shared" si="78"/>
        <v>100</v>
      </c>
      <c r="E469" s="23">
        <f t="shared" si="71"/>
        <v>15.68</v>
      </c>
      <c r="F469" s="23">
        <f t="shared" si="72"/>
        <v>15.68</v>
      </c>
      <c r="G469" s="23">
        <f t="shared" si="76"/>
        <v>-14.68</v>
      </c>
      <c r="I469" s="23">
        <v>467</v>
      </c>
      <c r="J469" s="30">
        <f>IF(I469&lt;=Calculator!$F$9,J468+Calculator!$F$6*'Growth rate'!O469,0)</f>
        <v>0</v>
      </c>
      <c r="K469" s="23">
        <f t="shared" si="73"/>
        <v>4.67</v>
      </c>
      <c r="L469" s="23">
        <f t="shared" si="79"/>
        <v>100</v>
      </c>
      <c r="M469" s="23">
        <f t="shared" si="74"/>
        <v>15.68</v>
      </c>
      <c r="N469" s="23">
        <f t="shared" si="75"/>
        <v>15.68</v>
      </c>
      <c r="O469" s="23">
        <f t="shared" si="77"/>
        <v>-14.68</v>
      </c>
    </row>
    <row r="470" spans="1:15" x14ac:dyDescent="0.35">
      <c r="A470" s="23">
        <v>468</v>
      </c>
      <c r="B470" s="30">
        <f>IF(A470&lt;=Calculator!$B$9,B469+Calculator!$B$6*'Growth rate'!G470,0)</f>
        <v>0</v>
      </c>
      <c r="C470" s="23">
        <f t="shared" si="70"/>
        <v>4.68</v>
      </c>
      <c r="D470" s="23">
        <f t="shared" si="78"/>
        <v>100</v>
      </c>
      <c r="E470" s="23">
        <f t="shared" si="71"/>
        <v>15.719999999999997</v>
      </c>
      <c r="F470" s="23">
        <f t="shared" si="72"/>
        <v>15.719999999999997</v>
      </c>
      <c r="G470" s="23">
        <f t="shared" si="76"/>
        <v>-14.719999999999997</v>
      </c>
      <c r="I470" s="23">
        <v>468</v>
      </c>
      <c r="J470" s="30">
        <f>IF(I470&lt;=Calculator!$F$9,J469+Calculator!$F$6*'Growth rate'!O470,0)</f>
        <v>0</v>
      </c>
      <c r="K470" s="23">
        <f t="shared" si="73"/>
        <v>4.68</v>
      </c>
      <c r="L470" s="23">
        <f t="shared" si="79"/>
        <v>100</v>
      </c>
      <c r="M470" s="23">
        <f t="shared" si="74"/>
        <v>15.719999999999997</v>
      </c>
      <c r="N470" s="23">
        <f t="shared" si="75"/>
        <v>15.719999999999997</v>
      </c>
      <c r="O470" s="23">
        <f t="shared" si="77"/>
        <v>-14.719999999999997</v>
      </c>
    </row>
    <row r="471" spans="1:15" x14ac:dyDescent="0.35">
      <c r="A471" s="23">
        <v>469</v>
      </c>
      <c r="B471" s="30">
        <f>IF(A471&lt;=Calculator!$B$9,B470+Calculator!$B$6*'Growth rate'!G471,0)</f>
        <v>0</v>
      </c>
      <c r="C471" s="23">
        <f t="shared" si="70"/>
        <v>4.6900000000000004</v>
      </c>
      <c r="D471" s="23">
        <f t="shared" si="78"/>
        <v>100</v>
      </c>
      <c r="E471" s="23">
        <f t="shared" si="71"/>
        <v>15.760000000000002</v>
      </c>
      <c r="F471" s="23">
        <f t="shared" si="72"/>
        <v>15.760000000000002</v>
      </c>
      <c r="G471" s="23">
        <f t="shared" si="76"/>
        <v>-14.760000000000002</v>
      </c>
      <c r="I471" s="23">
        <v>469</v>
      </c>
      <c r="J471" s="30">
        <f>IF(I471&lt;=Calculator!$F$9,J470+Calculator!$F$6*'Growth rate'!O471,0)</f>
        <v>0</v>
      </c>
      <c r="K471" s="23">
        <f t="shared" si="73"/>
        <v>4.6900000000000004</v>
      </c>
      <c r="L471" s="23">
        <f t="shared" si="79"/>
        <v>100</v>
      </c>
      <c r="M471" s="23">
        <f t="shared" si="74"/>
        <v>15.760000000000002</v>
      </c>
      <c r="N471" s="23">
        <f t="shared" si="75"/>
        <v>15.760000000000002</v>
      </c>
      <c r="O471" s="23">
        <f t="shared" si="77"/>
        <v>-14.760000000000002</v>
      </c>
    </row>
    <row r="472" spans="1:15" x14ac:dyDescent="0.35">
      <c r="A472" s="23">
        <v>470</v>
      </c>
      <c r="B472" s="30">
        <f>IF(A472&lt;=Calculator!$B$9,B471+Calculator!$B$6*'Growth rate'!G472,0)</f>
        <v>0</v>
      </c>
      <c r="C472" s="23">
        <f t="shared" si="70"/>
        <v>4.7</v>
      </c>
      <c r="D472" s="23">
        <f t="shared" si="78"/>
        <v>100</v>
      </c>
      <c r="E472" s="23">
        <f t="shared" si="71"/>
        <v>15.8</v>
      </c>
      <c r="F472" s="23">
        <f t="shared" si="72"/>
        <v>15.8</v>
      </c>
      <c r="G472" s="23">
        <f t="shared" si="76"/>
        <v>-14.8</v>
      </c>
      <c r="I472" s="23">
        <v>470</v>
      </c>
      <c r="J472" s="30">
        <f>IF(I472&lt;=Calculator!$F$9,J471+Calculator!$F$6*'Growth rate'!O472,0)</f>
        <v>0</v>
      </c>
      <c r="K472" s="23">
        <f t="shared" si="73"/>
        <v>4.7</v>
      </c>
      <c r="L472" s="23">
        <f t="shared" si="79"/>
        <v>100</v>
      </c>
      <c r="M472" s="23">
        <f t="shared" si="74"/>
        <v>15.8</v>
      </c>
      <c r="N472" s="23">
        <f t="shared" si="75"/>
        <v>15.8</v>
      </c>
      <c r="O472" s="23">
        <f t="shared" si="77"/>
        <v>-14.8</v>
      </c>
    </row>
    <row r="473" spans="1:15" x14ac:dyDescent="0.35">
      <c r="A473" s="23">
        <v>471</v>
      </c>
      <c r="B473" s="30">
        <f>IF(A473&lt;=Calculator!$B$9,B472+Calculator!$B$6*'Growth rate'!G473,0)</f>
        <v>0</v>
      </c>
      <c r="C473" s="23">
        <f t="shared" si="70"/>
        <v>4.71</v>
      </c>
      <c r="D473" s="23">
        <f t="shared" si="78"/>
        <v>100</v>
      </c>
      <c r="E473" s="23">
        <f t="shared" si="71"/>
        <v>15.839999999999998</v>
      </c>
      <c r="F473" s="23">
        <f t="shared" si="72"/>
        <v>15.839999999999998</v>
      </c>
      <c r="G473" s="23">
        <f t="shared" si="76"/>
        <v>-14.839999999999998</v>
      </c>
      <c r="I473" s="23">
        <v>471</v>
      </c>
      <c r="J473" s="30">
        <f>IF(I473&lt;=Calculator!$F$9,J472+Calculator!$F$6*'Growth rate'!O473,0)</f>
        <v>0</v>
      </c>
      <c r="K473" s="23">
        <f t="shared" si="73"/>
        <v>4.71</v>
      </c>
      <c r="L473" s="23">
        <f t="shared" si="79"/>
        <v>100</v>
      </c>
      <c r="M473" s="23">
        <f t="shared" si="74"/>
        <v>15.839999999999998</v>
      </c>
      <c r="N473" s="23">
        <f t="shared" si="75"/>
        <v>15.839999999999998</v>
      </c>
      <c r="O473" s="23">
        <f t="shared" si="77"/>
        <v>-14.839999999999998</v>
      </c>
    </row>
    <row r="474" spans="1:15" x14ac:dyDescent="0.35">
      <c r="A474" s="23">
        <v>472</v>
      </c>
      <c r="B474" s="30">
        <f>IF(A474&lt;=Calculator!$B$9,B473+Calculator!$B$6*'Growth rate'!G474,0)</f>
        <v>0</v>
      </c>
      <c r="C474" s="23">
        <f t="shared" si="70"/>
        <v>4.72</v>
      </c>
      <c r="D474" s="23">
        <f t="shared" si="78"/>
        <v>100</v>
      </c>
      <c r="E474" s="23">
        <f t="shared" si="71"/>
        <v>15.879999999999999</v>
      </c>
      <c r="F474" s="23">
        <f t="shared" si="72"/>
        <v>15.879999999999999</v>
      </c>
      <c r="G474" s="23">
        <f t="shared" si="76"/>
        <v>-14.879999999999999</v>
      </c>
      <c r="I474" s="23">
        <v>472</v>
      </c>
      <c r="J474" s="30">
        <f>IF(I474&lt;=Calculator!$F$9,J473+Calculator!$F$6*'Growth rate'!O474,0)</f>
        <v>0</v>
      </c>
      <c r="K474" s="23">
        <f t="shared" si="73"/>
        <v>4.72</v>
      </c>
      <c r="L474" s="23">
        <f t="shared" si="79"/>
        <v>100</v>
      </c>
      <c r="M474" s="23">
        <f t="shared" si="74"/>
        <v>15.879999999999999</v>
      </c>
      <c r="N474" s="23">
        <f t="shared" si="75"/>
        <v>15.879999999999999</v>
      </c>
      <c r="O474" s="23">
        <f t="shared" si="77"/>
        <v>-14.879999999999999</v>
      </c>
    </row>
    <row r="475" spans="1:15" x14ac:dyDescent="0.35">
      <c r="A475" s="23">
        <v>473</v>
      </c>
      <c r="B475" s="30">
        <f>IF(A475&lt;=Calculator!$B$9,B474+Calculator!$B$6*'Growth rate'!G475,0)</f>
        <v>0</v>
      </c>
      <c r="C475" s="23">
        <f t="shared" si="70"/>
        <v>4.7300000000000004</v>
      </c>
      <c r="D475" s="23">
        <f t="shared" si="78"/>
        <v>100</v>
      </c>
      <c r="E475" s="23">
        <f t="shared" si="71"/>
        <v>15.920000000000002</v>
      </c>
      <c r="F475" s="23">
        <f t="shared" si="72"/>
        <v>15.920000000000002</v>
      </c>
      <c r="G475" s="23">
        <f t="shared" si="76"/>
        <v>-14.920000000000002</v>
      </c>
      <c r="I475" s="23">
        <v>473</v>
      </c>
      <c r="J475" s="30">
        <f>IF(I475&lt;=Calculator!$F$9,J474+Calculator!$F$6*'Growth rate'!O475,0)</f>
        <v>0</v>
      </c>
      <c r="K475" s="23">
        <f t="shared" si="73"/>
        <v>4.7300000000000004</v>
      </c>
      <c r="L475" s="23">
        <f t="shared" si="79"/>
        <v>100</v>
      </c>
      <c r="M475" s="23">
        <f t="shared" si="74"/>
        <v>15.920000000000002</v>
      </c>
      <c r="N475" s="23">
        <f t="shared" si="75"/>
        <v>15.920000000000002</v>
      </c>
      <c r="O475" s="23">
        <f t="shared" si="77"/>
        <v>-14.920000000000002</v>
      </c>
    </row>
    <row r="476" spans="1:15" x14ac:dyDescent="0.35">
      <c r="A476" s="23">
        <v>474</v>
      </c>
      <c r="B476" s="30">
        <f>IF(A476&lt;=Calculator!$B$9,B475+Calculator!$B$6*'Growth rate'!G476,0)</f>
        <v>0</v>
      </c>
      <c r="C476" s="23">
        <f t="shared" si="70"/>
        <v>4.74</v>
      </c>
      <c r="D476" s="23">
        <f t="shared" si="78"/>
        <v>100</v>
      </c>
      <c r="E476" s="23">
        <f t="shared" si="71"/>
        <v>15.960000000000003</v>
      </c>
      <c r="F476" s="23">
        <f t="shared" si="72"/>
        <v>15.960000000000003</v>
      </c>
      <c r="G476" s="23">
        <f t="shared" si="76"/>
        <v>-14.960000000000003</v>
      </c>
      <c r="I476" s="23">
        <v>474</v>
      </c>
      <c r="J476" s="30">
        <f>IF(I476&lt;=Calculator!$F$9,J475+Calculator!$F$6*'Growth rate'!O476,0)</f>
        <v>0</v>
      </c>
      <c r="K476" s="23">
        <f t="shared" si="73"/>
        <v>4.74</v>
      </c>
      <c r="L476" s="23">
        <f t="shared" si="79"/>
        <v>100</v>
      </c>
      <c r="M476" s="23">
        <f t="shared" si="74"/>
        <v>15.960000000000003</v>
      </c>
      <c r="N476" s="23">
        <f t="shared" si="75"/>
        <v>15.960000000000003</v>
      </c>
      <c r="O476" s="23">
        <f t="shared" si="77"/>
        <v>-14.960000000000003</v>
      </c>
    </row>
    <row r="477" spans="1:15" x14ac:dyDescent="0.35">
      <c r="A477" s="23">
        <v>475</v>
      </c>
      <c r="B477" s="30">
        <f>IF(A477&lt;=Calculator!$B$9,B476+Calculator!$B$6*'Growth rate'!G477,0)</f>
        <v>0</v>
      </c>
      <c r="C477" s="23">
        <f t="shared" si="70"/>
        <v>4.75</v>
      </c>
      <c r="D477" s="23">
        <f t="shared" si="78"/>
        <v>100</v>
      </c>
      <c r="E477" s="23">
        <f t="shared" si="71"/>
        <v>16</v>
      </c>
      <c r="F477" s="23">
        <f t="shared" si="72"/>
        <v>16</v>
      </c>
      <c r="G477" s="23">
        <f t="shared" si="76"/>
        <v>-15</v>
      </c>
      <c r="I477" s="23">
        <v>475</v>
      </c>
      <c r="J477" s="30">
        <f>IF(I477&lt;=Calculator!$F$9,J476+Calculator!$F$6*'Growth rate'!O477,0)</f>
        <v>0</v>
      </c>
      <c r="K477" s="23">
        <f t="shared" si="73"/>
        <v>4.75</v>
      </c>
      <c r="L477" s="23">
        <f t="shared" si="79"/>
        <v>100</v>
      </c>
      <c r="M477" s="23">
        <f t="shared" si="74"/>
        <v>16</v>
      </c>
      <c r="N477" s="23">
        <f t="shared" si="75"/>
        <v>16</v>
      </c>
      <c r="O477" s="23">
        <f t="shared" si="77"/>
        <v>-15</v>
      </c>
    </row>
    <row r="478" spans="1:15" x14ac:dyDescent="0.35">
      <c r="A478" s="23">
        <v>476</v>
      </c>
      <c r="B478" s="30">
        <f>IF(A478&lt;=Calculator!$B$9,B477+Calculator!$B$6*'Growth rate'!G478,0)</f>
        <v>0</v>
      </c>
      <c r="C478" s="23">
        <f t="shared" si="70"/>
        <v>4.76</v>
      </c>
      <c r="D478" s="23">
        <f t="shared" si="78"/>
        <v>100</v>
      </c>
      <c r="E478" s="23">
        <f t="shared" si="71"/>
        <v>16.04</v>
      </c>
      <c r="F478" s="23">
        <f t="shared" si="72"/>
        <v>16.04</v>
      </c>
      <c r="G478" s="23">
        <f t="shared" si="76"/>
        <v>-15.04</v>
      </c>
      <c r="I478" s="23">
        <v>476</v>
      </c>
      <c r="J478" s="30">
        <f>IF(I478&lt;=Calculator!$F$9,J477+Calculator!$F$6*'Growth rate'!O478,0)</f>
        <v>0</v>
      </c>
      <c r="K478" s="23">
        <f t="shared" si="73"/>
        <v>4.76</v>
      </c>
      <c r="L478" s="23">
        <f t="shared" si="79"/>
        <v>100</v>
      </c>
      <c r="M478" s="23">
        <f t="shared" si="74"/>
        <v>16.04</v>
      </c>
      <c r="N478" s="23">
        <f t="shared" si="75"/>
        <v>16.04</v>
      </c>
      <c r="O478" s="23">
        <f t="shared" si="77"/>
        <v>-15.04</v>
      </c>
    </row>
    <row r="479" spans="1:15" x14ac:dyDescent="0.35">
      <c r="A479" s="23">
        <v>477</v>
      </c>
      <c r="B479" s="30">
        <f>IF(A479&lt;=Calculator!$B$9,B478+Calculator!$B$6*'Growth rate'!G479,0)</f>
        <v>0</v>
      </c>
      <c r="C479" s="23">
        <f t="shared" si="70"/>
        <v>4.7699999999999996</v>
      </c>
      <c r="D479" s="23">
        <f t="shared" si="78"/>
        <v>100</v>
      </c>
      <c r="E479" s="23">
        <f t="shared" si="71"/>
        <v>16.079999999999998</v>
      </c>
      <c r="F479" s="23">
        <f t="shared" si="72"/>
        <v>16.079999999999998</v>
      </c>
      <c r="G479" s="23">
        <f t="shared" si="76"/>
        <v>-15.079999999999998</v>
      </c>
      <c r="I479" s="23">
        <v>477</v>
      </c>
      <c r="J479" s="30">
        <f>IF(I479&lt;=Calculator!$F$9,J478+Calculator!$F$6*'Growth rate'!O479,0)</f>
        <v>0</v>
      </c>
      <c r="K479" s="23">
        <f t="shared" si="73"/>
        <v>4.7699999999999996</v>
      </c>
      <c r="L479" s="23">
        <f t="shared" si="79"/>
        <v>100</v>
      </c>
      <c r="M479" s="23">
        <f t="shared" si="74"/>
        <v>16.079999999999998</v>
      </c>
      <c r="N479" s="23">
        <f t="shared" si="75"/>
        <v>16.079999999999998</v>
      </c>
      <c r="O479" s="23">
        <f t="shared" si="77"/>
        <v>-15.079999999999998</v>
      </c>
    </row>
    <row r="480" spans="1:15" x14ac:dyDescent="0.35">
      <c r="A480" s="23">
        <v>478</v>
      </c>
      <c r="B480" s="30">
        <f>IF(A480&lt;=Calculator!$B$9,B479+Calculator!$B$6*'Growth rate'!G480,0)</f>
        <v>0</v>
      </c>
      <c r="C480" s="23">
        <f t="shared" si="70"/>
        <v>4.78</v>
      </c>
      <c r="D480" s="23">
        <f t="shared" si="78"/>
        <v>100</v>
      </c>
      <c r="E480" s="23">
        <f t="shared" si="71"/>
        <v>16.12</v>
      </c>
      <c r="F480" s="23">
        <f t="shared" si="72"/>
        <v>16.12</v>
      </c>
      <c r="G480" s="23">
        <f t="shared" si="76"/>
        <v>-15.120000000000001</v>
      </c>
      <c r="I480" s="23">
        <v>478</v>
      </c>
      <c r="J480" s="30">
        <f>IF(I480&lt;=Calculator!$F$9,J479+Calculator!$F$6*'Growth rate'!O480,0)</f>
        <v>0</v>
      </c>
      <c r="K480" s="23">
        <f t="shared" si="73"/>
        <v>4.78</v>
      </c>
      <c r="L480" s="23">
        <f t="shared" si="79"/>
        <v>100</v>
      </c>
      <c r="M480" s="23">
        <f t="shared" si="74"/>
        <v>16.12</v>
      </c>
      <c r="N480" s="23">
        <f t="shared" si="75"/>
        <v>16.12</v>
      </c>
      <c r="O480" s="23">
        <f t="shared" si="77"/>
        <v>-15.120000000000001</v>
      </c>
    </row>
    <row r="481" spans="1:15" x14ac:dyDescent="0.35">
      <c r="A481" s="23">
        <v>479</v>
      </c>
      <c r="B481" s="30">
        <f>IF(A481&lt;=Calculator!$B$9,B480+Calculator!$B$6*'Growth rate'!G481,0)</f>
        <v>0</v>
      </c>
      <c r="C481" s="23">
        <f t="shared" si="70"/>
        <v>4.79</v>
      </c>
      <c r="D481" s="23">
        <f t="shared" si="78"/>
        <v>100</v>
      </c>
      <c r="E481" s="23">
        <f t="shared" si="71"/>
        <v>16.16</v>
      </c>
      <c r="F481" s="23">
        <f t="shared" si="72"/>
        <v>16.16</v>
      </c>
      <c r="G481" s="23">
        <f t="shared" si="76"/>
        <v>-15.16</v>
      </c>
      <c r="I481" s="23">
        <v>479</v>
      </c>
      <c r="J481" s="30">
        <f>IF(I481&lt;=Calculator!$F$9,J480+Calculator!$F$6*'Growth rate'!O481,0)</f>
        <v>0</v>
      </c>
      <c r="K481" s="23">
        <f t="shared" si="73"/>
        <v>4.79</v>
      </c>
      <c r="L481" s="23">
        <f t="shared" si="79"/>
        <v>100</v>
      </c>
      <c r="M481" s="23">
        <f t="shared" si="74"/>
        <v>16.16</v>
      </c>
      <c r="N481" s="23">
        <f t="shared" si="75"/>
        <v>16.16</v>
      </c>
      <c r="O481" s="23">
        <f t="shared" si="77"/>
        <v>-15.16</v>
      </c>
    </row>
    <row r="482" spans="1:15" x14ac:dyDescent="0.35">
      <c r="A482" s="23">
        <v>480</v>
      </c>
      <c r="B482" s="30">
        <f>IF(A482&lt;=Calculator!$B$9,B481+Calculator!$B$6*'Growth rate'!G482,0)</f>
        <v>0</v>
      </c>
      <c r="C482" s="23">
        <f t="shared" si="70"/>
        <v>4.8</v>
      </c>
      <c r="D482" s="23">
        <f t="shared" si="78"/>
        <v>100</v>
      </c>
      <c r="E482" s="23">
        <f t="shared" si="71"/>
        <v>16.2</v>
      </c>
      <c r="F482" s="23">
        <f t="shared" si="72"/>
        <v>16.2</v>
      </c>
      <c r="G482" s="23">
        <f t="shared" si="76"/>
        <v>-15.2</v>
      </c>
      <c r="I482" s="23">
        <v>480</v>
      </c>
      <c r="J482" s="30">
        <f>IF(I482&lt;=Calculator!$F$9,J481+Calculator!$F$6*'Growth rate'!O482,0)</f>
        <v>0</v>
      </c>
      <c r="K482" s="23">
        <f t="shared" si="73"/>
        <v>4.8</v>
      </c>
      <c r="L482" s="23">
        <f t="shared" si="79"/>
        <v>100</v>
      </c>
      <c r="M482" s="23">
        <f t="shared" si="74"/>
        <v>16.2</v>
      </c>
      <c r="N482" s="23">
        <f t="shared" si="75"/>
        <v>16.2</v>
      </c>
      <c r="O482" s="23">
        <f t="shared" si="77"/>
        <v>-15.2</v>
      </c>
    </row>
    <row r="483" spans="1:15" x14ac:dyDescent="0.35">
      <c r="A483" s="23">
        <v>481</v>
      </c>
      <c r="B483" s="30">
        <f>IF(A483&lt;=Calculator!$B$9,B482+Calculator!$B$6*'Growth rate'!G483,0)</f>
        <v>0</v>
      </c>
      <c r="C483" s="23">
        <f t="shared" si="70"/>
        <v>4.8099999999999996</v>
      </c>
      <c r="D483" s="23">
        <f t="shared" si="78"/>
        <v>100</v>
      </c>
      <c r="E483" s="23">
        <f t="shared" si="71"/>
        <v>16.239999999999998</v>
      </c>
      <c r="F483" s="23">
        <f t="shared" si="72"/>
        <v>16.239999999999998</v>
      </c>
      <c r="G483" s="23">
        <f t="shared" si="76"/>
        <v>-15.239999999999998</v>
      </c>
      <c r="I483" s="23">
        <v>481</v>
      </c>
      <c r="J483" s="30">
        <f>IF(I483&lt;=Calculator!$F$9,J482+Calculator!$F$6*'Growth rate'!O483,0)</f>
        <v>0</v>
      </c>
      <c r="K483" s="23">
        <f t="shared" si="73"/>
        <v>4.8099999999999996</v>
      </c>
      <c r="L483" s="23">
        <f t="shared" si="79"/>
        <v>100</v>
      </c>
      <c r="M483" s="23">
        <f t="shared" si="74"/>
        <v>16.239999999999998</v>
      </c>
      <c r="N483" s="23">
        <f t="shared" si="75"/>
        <v>16.239999999999998</v>
      </c>
      <c r="O483" s="23">
        <f t="shared" si="77"/>
        <v>-15.239999999999998</v>
      </c>
    </row>
    <row r="484" spans="1:15" x14ac:dyDescent="0.35">
      <c r="A484" s="23">
        <v>482</v>
      </c>
      <c r="B484" s="30">
        <f>IF(A484&lt;=Calculator!$B$9,B483+Calculator!$B$6*'Growth rate'!G484,0)</f>
        <v>0</v>
      </c>
      <c r="C484" s="23">
        <f t="shared" si="70"/>
        <v>4.82</v>
      </c>
      <c r="D484" s="23">
        <f t="shared" si="78"/>
        <v>100</v>
      </c>
      <c r="E484" s="23">
        <f t="shared" si="71"/>
        <v>16.28</v>
      </c>
      <c r="F484" s="23">
        <f t="shared" si="72"/>
        <v>16.28</v>
      </c>
      <c r="G484" s="23">
        <f t="shared" si="76"/>
        <v>-15.280000000000001</v>
      </c>
      <c r="I484" s="23">
        <v>482</v>
      </c>
      <c r="J484" s="30">
        <f>IF(I484&lt;=Calculator!$F$9,J483+Calculator!$F$6*'Growth rate'!O484,0)</f>
        <v>0</v>
      </c>
      <c r="K484" s="23">
        <f t="shared" si="73"/>
        <v>4.82</v>
      </c>
      <c r="L484" s="23">
        <f t="shared" si="79"/>
        <v>100</v>
      </c>
      <c r="M484" s="23">
        <f t="shared" si="74"/>
        <v>16.28</v>
      </c>
      <c r="N484" s="23">
        <f t="shared" si="75"/>
        <v>16.28</v>
      </c>
      <c r="O484" s="23">
        <f t="shared" si="77"/>
        <v>-15.280000000000001</v>
      </c>
    </row>
    <row r="485" spans="1:15" x14ac:dyDescent="0.35">
      <c r="A485" s="23">
        <v>483</v>
      </c>
      <c r="B485" s="30">
        <f>IF(A485&lt;=Calculator!$B$9,B484+Calculator!$B$6*'Growth rate'!G485,0)</f>
        <v>0</v>
      </c>
      <c r="C485" s="23">
        <f t="shared" si="70"/>
        <v>4.83</v>
      </c>
      <c r="D485" s="23">
        <f t="shared" si="78"/>
        <v>100</v>
      </c>
      <c r="E485" s="23">
        <f t="shared" si="71"/>
        <v>16.32</v>
      </c>
      <c r="F485" s="23">
        <f t="shared" si="72"/>
        <v>16.32</v>
      </c>
      <c r="G485" s="23">
        <f t="shared" si="76"/>
        <v>-15.32</v>
      </c>
      <c r="I485" s="23">
        <v>483</v>
      </c>
      <c r="J485" s="30">
        <f>IF(I485&lt;=Calculator!$F$9,J484+Calculator!$F$6*'Growth rate'!O485,0)</f>
        <v>0</v>
      </c>
      <c r="K485" s="23">
        <f t="shared" si="73"/>
        <v>4.83</v>
      </c>
      <c r="L485" s="23">
        <f t="shared" si="79"/>
        <v>100</v>
      </c>
      <c r="M485" s="23">
        <f t="shared" si="74"/>
        <v>16.32</v>
      </c>
      <c r="N485" s="23">
        <f t="shared" si="75"/>
        <v>16.32</v>
      </c>
      <c r="O485" s="23">
        <f t="shared" si="77"/>
        <v>-15.32</v>
      </c>
    </row>
    <row r="486" spans="1:15" x14ac:dyDescent="0.35">
      <c r="A486" s="23">
        <v>484</v>
      </c>
      <c r="B486" s="30">
        <f>IF(A486&lt;=Calculator!$B$9,B485+Calculator!$B$6*'Growth rate'!G486,0)</f>
        <v>0</v>
      </c>
      <c r="C486" s="23">
        <f t="shared" si="70"/>
        <v>4.84</v>
      </c>
      <c r="D486" s="23">
        <f t="shared" si="78"/>
        <v>100</v>
      </c>
      <c r="E486" s="23">
        <f t="shared" si="71"/>
        <v>16.36</v>
      </c>
      <c r="F486" s="23">
        <f t="shared" si="72"/>
        <v>16.36</v>
      </c>
      <c r="G486" s="23">
        <f t="shared" si="76"/>
        <v>-15.36</v>
      </c>
      <c r="I486" s="23">
        <v>484</v>
      </c>
      <c r="J486" s="30">
        <f>IF(I486&lt;=Calculator!$F$9,J485+Calculator!$F$6*'Growth rate'!O486,0)</f>
        <v>0</v>
      </c>
      <c r="K486" s="23">
        <f t="shared" si="73"/>
        <v>4.84</v>
      </c>
      <c r="L486" s="23">
        <f t="shared" si="79"/>
        <v>100</v>
      </c>
      <c r="M486" s="23">
        <f t="shared" si="74"/>
        <v>16.36</v>
      </c>
      <c r="N486" s="23">
        <f t="shared" si="75"/>
        <v>16.36</v>
      </c>
      <c r="O486" s="23">
        <f t="shared" si="77"/>
        <v>-15.36</v>
      </c>
    </row>
    <row r="487" spans="1:15" x14ac:dyDescent="0.35">
      <c r="A487" s="23">
        <v>485</v>
      </c>
      <c r="B487" s="30">
        <f>IF(A487&lt;=Calculator!$B$9,B486+Calculator!$B$6*'Growth rate'!G487,0)</f>
        <v>0</v>
      </c>
      <c r="C487" s="23">
        <f t="shared" si="70"/>
        <v>4.8499999999999996</v>
      </c>
      <c r="D487" s="23">
        <f t="shared" si="78"/>
        <v>100</v>
      </c>
      <c r="E487" s="23">
        <f t="shared" si="71"/>
        <v>16.399999999999999</v>
      </c>
      <c r="F487" s="23">
        <f t="shared" si="72"/>
        <v>16.399999999999999</v>
      </c>
      <c r="G487" s="23">
        <f t="shared" si="76"/>
        <v>-15.399999999999999</v>
      </c>
      <c r="I487" s="23">
        <v>485</v>
      </c>
      <c r="J487" s="30">
        <f>IF(I487&lt;=Calculator!$F$9,J486+Calculator!$F$6*'Growth rate'!O487,0)</f>
        <v>0</v>
      </c>
      <c r="K487" s="23">
        <f t="shared" si="73"/>
        <v>4.8499999999999996</v>
      </c>
      <c r="L487" s="23">
        <f t="shared" si="79"/>
        <v>100</v>
      </c>
      <c r="M487" s="23">
        <f t="shared" si="74"/>
        <v>16.399999999999999</v>
      </c>
      <c r="N487" s="23">
        <f t="shared" si="75"/>
        <v>16.399999999999999</v>
      </c>
      <c r="O487" s="23">
        <f t="shared" si="77"/>
        <v>-15.399999999999999</v>
      </c>
    </row>
    <row r="488" spans="1:15" x14ac:dyDescent="0.35">
      <c r="A488" s="23">
        <v>486</v>
      </c>
      <c r="B488" s="30">
        <f>IF(A488&lt;=Calculator!$B$9,B487+Calculator!$B$6*'Growth rate'!G488,0)</f>
        <v>0</v>
      </c>
      <c r="C488" s="23">
        <f t="shared" si="70"/>
        <v>4.8600000000000003</v>
      </c>
      <c r="D488" s="23">
        <f t="shared" si="78"/>
        <v>100</v>
      </c>
      <c r="E488" s="23">
        <f t="shared" si="71"/>
        <v>16.440000000000001</v>
      </c>
      <c r="F488" s="23">
        <f t="shared" si="72"/>
        <v>16.440000000000001</v>
      </c>
      <c r="G488" s="23">
        <f t="shared" si="76"/>
        <v>-15.440000000000001</v>
      </c>
      <c r="I488" s="23">
        <v>486</v>
      </c>
      <c r="J488" s="30">
        <f>IF(I488&lt;=Calculator!$F$9,J487+Calculator!$F$6*'Growth rate'!O488,0)</f>
        <v>0</v>
      </c>
      <c r="K488" s="23">
        <f t="shared" si="73"/>
        <v>4.8600000000000003</v>
      </c>
      <c r="L488" s="23">
        <f t="shared" si="79"/>
        <v>100</v>
      </c>
      <c r="M488" s="23">
        <f t="shared" si="74"/>
        <v>16.440000000000001</v>
      </c>
      <c r="N488" s="23">
        <f t="shared" si="75"/>
        <v>16.440000000000001</v>
      </c>
      <c r="O488" s="23">
        <f t="shared" si="77"/>
        <v>-15.440000000000001</v>
      </c>
    </row>
    <row r="489" spans="1:15" x14ac:dyDescent="0.35">
      <c r="A489" s="23">
        <v>487</v>
      </c>
      <c r="B489" s="30">
        <f>IF(A489&lt;=Calculator!$B$9,B488+Calculator!$B$6*'Growth rate'!G489,0)</f>
        <v>0</v>
      </c>
      <c r="C489" s="23">
        <f t="shared" si="70"/>
        <v>4.87</v>
      </c>
      <c r="D489" s="23">
        <f t="shared" si="78"/>
        <v>100</v>
      </c>
      <c r="E489" s="23">
        <f t="shared" si="71"/>
        <v>16.48</v>
      </c>
      <c r="F489" s="23">
        <f t="shared" si="72"/>
        <v>16.48</v>
      </c>
      <c r="G489" s="23">
        <f t="shared" si="76"/>
        <v>-15.48</v>
      </c>
      <c r="I489" s="23">
        <v>487</v>
      </c>
      <c r="J489" s="30">
        <f>IF(I489&lt;=Calculator!$F$9,J488+Calculator!$F$6*'Growth rate'!O489,0)</f>
        <v>0</v>
      </c>
      <c r="K489" s="23">
        <f t="shared" si="73"/>
        <v>4.87</v>
      </c>
      <c r="L489" s="23">
        <f t="shared" si="79"/>
        <v>100</v>
      </c>
      <c r="M489" s="23">
        <f t="shared" si="74"/>
        <v>16.48</v>
      </c>
      <c r="N489" s="23">
        <f t="shared" si="75"/>
        <v>16.48</v>
      </c>
      <c r="O489" s="23">
        <f t="shared" si="77"/>
        <v>-15.48</v>
      </c>
    </row>
    <row r="490" spans="1:15" x14ac:dyDescent="0.35">
      <c r="A490" s="23">
        <v>488</v>
      </c>
      <c r="B490" s="30">
        <f>IF(A490&lt;=Calculator!$B$9,B489+Calculator!$B$6*'Growth rate'!G490,0)</f>
        <v>0</v>
      </c>
      <c r="C490" s="23">
        <f t="shared" si="70"/>
        <v>4.88</v>
      </c>
      <c r="D490" s="23">
        <f t="shared" si="78"/>
        <v>100</v>
      </c>
      <c r="E490" s="23">
        <f t="shared" si="71"/>
        <v>16.52</v>
      </c>
      <c r="F490" s="23">
        <f t="shared" si="72"/>
        <v>16.52</v>
      </c>
      <c r="G490" s="23">
        <f t="shared" si="76"/>
        <v>-15.52</v>
      </c>
      <c r="I490" s="23">
        <v>488</v>
      </c>
      <c r="J490" s="30">
        <f>IF(I490&lt;=Calculator!$F$9,J489+Calculator!$F$6*'Growth rate'!O490,0)</f>
        <v>0</v>
      </c>
      <c r="K490" s="23">
        <f t="shared" si="73"/>
        <v>4.88</v>
      </c>
      <c r="L490" s="23">
        <f t="shared" si="79"/>
        <v>100</v>
      </c>
      <c r="M490" s="23">
        <f t="shared" si="74"/>
        <v>16.52</v>
      </c>
      <c r="N490" s="23">
        <f t="shared" si="75"/>
        <v>16.52</v>
      </c>
      <c r="O490" s="23">
        <f t="shared" si="77"/>
        <v>-15.52</v>
      </c>
    </row>
    <row r="491" spans="1:15" x14ac:dyDescent="0.35">
      <c r="A491" s="23">
        <v>489</v>
      </c>
      <c r="B491" s="30">
        <f>IF(A491&lt;=Calculator!$B$9,B490+Calculator!$B$6*'Growth rate'!G491,0)</f>
        <v>0</v>
      </c>
      <c r="C491" s="23">
        <f t="shared" si="70"/>
        <v>4.8899999999999997</v>
      </c>
      <c r="D491" s="23">
        <f t="shared" si="78"/>
        <v>100</v>
      </c>
      <c r="E491" s="23">
        <f t="shared" si="71"/>
        <v>16.559999999999999</v>
      </c>
      <c r="F491" s="23">
        <f t="shared" si="72"/>
        <v>16.559999999999999</v>
      </c>
      <c r="G491" s="23">
        <f t="shared" si="76"/>
        <v>-15.559999999999999</v>
      </c>
      <c r="I491" s="23">
        <v>489</v>
      </c>
      <c r="J491" s="30">
        <f>IF(I491&lt;=Calculator!$F$9,J490+Calculator!$F$6*'Growth rate'!O491,0)</f>
        <v>0</v>
      </c>
      <c r="K491" s="23">
        <f t="shared" si="73"/>
        <v>4.8899999999999997</v>
      </c>
      <c r="L491" s="23">
        <f t="shared" si="79"/>
        <v>100</v>
      </c>
      <c r="M491" s="23">
        <f t="shared" si="74"/>
        <v>16.559999999999999</v>
      </c>
      <c r="N491" s="23">
        <f t="shared" si="75"/>
        <v>16.559999999999999</v>
      </c>
      <c r="O491" s="23">
        <f t="shared" si="77"/>
        <v>-15.559999999999999</v>
      </c>
    </row>
    <row r="492" spans="1:15" x14ac:dyDescent="0.35">
      <c r="A492" s="23">
        <v>490</v>
      </c>
      <c r="B492" s="30">
        <f>IF(A492&lt;=Calculator!$B$9,B491+Calculator!$B$6*'Growth rate'!G492,0)</f>
        <v>0</v>
      </c>
      <c r="C492" s="23">
        <f t="shared" si="70"/>
        <v>4.9000000000000004</v>
      </c>
      <c r="D492" s="23">
        <f t="shared" si="78"/>
        <v>100</v>
      </c>
      <c r="E492" s="23">
        <f t="shared" si="71"/>
        <v>16.600000000000001</v>
      </c>
      <c r="F492" s="23">
        <f t="shared" si="72"/>
        <v>16.600000000000001</v>
      </c>
      <c r="G492" s="23">
        <f t="shared" si="76"/>
        <v>-15.600000000000001</v>
      </c>
      <c r="I492" s="23">
        <v>490</v>
      </c>
      <c r="J492" s="30">
        <f>IF(I492&lt;=Calculator!$F$9,J491+Calculator!$F$6*'Growth rate'!O492,0)</f>
        <v>0</v>
      </c>
      <c r="K492" s="23">
        <f t="shared" si="73"/>
        <v>4.9000000000000004</v>
      </c>
      <c r="L492" s="23">
        <f t="shared" si="79"/>
        <v>100</v>
      </c>
      <c r="M492" s="23">
        <f t="shared" si="74"/>
        <v>16.600000000000001</v>
      </c>
      <c r="N492" s="23">
        <f t="shared" si="75"/>
        <v>16.600000000000001</v>
      </c>
      <c r="O492" s="23">
        <f t="shared" si="77"/>
        <v>-15.600000000000001</v>
      </c>
    </row>
    <row r="493" spans="1:15" x14ac:dyDescent="0.35">
      <c r="A493" s="23">
        <v>491</v>
      </c>
      <c r="B493" s="30">
        <f>IF(A493&lt;=Calculator!$B$9,B492+Calculator!$B$6*'Growth rate'!G493,0)</f>
        <v>0</v>
      </c>
      <c r="C493" s="23">
        <f t="shared" si="70"/>
        <v>4.91</v>
      </c>
      <c r="D493" s="23">
        <f t="shared" si="78"/>
        <v>100</v>
      </c>
      <c r="E493" s="23">
        <f t="shared" si="71"/>
        <v>16.64</v>
      </c>
      <c r="F493" s="23">
        <f t="shared" si="72"/>
        <v>16.64</v>
      </c>
      <c r="G493" s="23">
        <f t="shared" si="76"/>
        <v>-15.64</v>
      </c>
      <c r="I493" s="23">
        <v>491</v>
      </c>
      <c r="J493" s="30">
        <f>IF(I493&lt;=Calculator!$F$9,J492+Calculator!$F$6*'Growth rate'!O493,0)</f>
        <v>0</v>
      </c>
      <c r="K493" s="23">
        <f t="shared" si="73"/>
        <v>4.91</v>
      </c>
      <c r="L493" s="23">
        <f t="shared" si="79"/>
        <v>100</v>
      </c>
      <c r="M493" s="23">
        <f t="shared" si="74"/>
        <v>16.64</v>
      </c>
      <c r="N493" s="23">
        <f t="shared" si="75"/>
        <v>16.64</v>
      </c>
      <c r="O493" s="23">
        <f t="shared" si="77"/>
        <v>-15.64</v>
      </c>
    </row>
    <row r="494" spans="1:15" x14ac:dyDescent="0.35">
      <c r="A494" s="23">
        <v>492</v>
      </c>
      <c r="B494" s="30">
        <f>IF(A494&lt;=Calculator!$B$9,B493+Calculator!$B$6*'Growth rate'!G494,0)</f>
        <v>0</v>
      </c>
      <c r="C494" s="23">
        <f t="shared" si="70"/>
        <v>4.92</v>
      </c>
      <c r="D494" s="23">
        <f t="shared" si="78"/>
        <v>100</v>
      </c>
      <c r="E494" s="23">
        <f t="shared" si="71"/>
        <v>16.68</v>
      </c>
      <c r="F494" s="23">
        <f t="shared" si="72"/>
        <v>16.68</v>
      </c>
      <c r="G494" s="23">
        <f t="shared" si="76"/>
        <v>-15.68</v>
      </c>
      <c r="I494" s="23">
        <v>492</v>
      </c>
      <c r="J494" s="30">
        <f>IF(I494&lt;=Calculator!$F$9,J493+Calculator!$F$6*'Growth rate'!O494,0)</f>
        <v>0</v>
      </c>
      <c r="K494" s="23">
        <f t="shared" si="73"/>
        <v>4.92</v>
      </c>
      <c r="L494" s="23">
        <f t="shared" si="79"/>
        <v>100</v>
      </c>
      <c r="M494" s="23">
        <f t="shared" si="74"/>
        <v>16.68</v>
      </c>
      <c r="N494" s="23">
        <f t="shared" si="75"/>
        <v>16.68</v>
      </c>
      <c r="O494" s="23">
        <f t="shared" si="77"/>
        <v>-15.68</v>
      </c>
    </row>
    <row r="495" spans="1:15" x14ac:dyDescent="0.35">
      <c r="A495" s="23">
        <v>493</v>
      </c>
      <c r="B495" s="30">
        <f>IF(A495&lt;=Calculator!$B$9,B494+Calculator!$B$6*'Growth rate'!G495,0)</f>
        <v>0</v>
      </c>
      <c r="C495" s="23">
        <f t="shared" si="70"/>
        <v>4.93</v>
      </c>
      <c r="D495" s="23">
        <f t="shared" si="78"/>
        <v>100</v>
      </c>
      <c r="E495" s="23">
        <f t="shared" si="71"/>
        <v>16.72</v>
      </c>
      <c r="F495" s="23">
        <f t="shared" si="72"/>
        <v>16.72</v>
      </c>
      <c r="G495" s="23">
        <f t="shared" si="76"/>
        <v>-15.719999999999999</v>
      </c>
      <c r="I495" s="23">
        <v>493</v>
      </c>
      <c r="J495" s="30">
        <f>IF(I495&lt;=Calculator!$F$9,J494+Calculator!$F$6*'Growth rate'!O495,0)</f>
        <v>0</v>
      </c>
      <c r="K495" s="23">
        <f t="shared" si="73"/>
        <v>4.93</v>
      </c>
      <c r="L495" s="23">
        <f t="shared" si="79"/>
        <v>100</v>
      </c>
      <c r="M495" s="23">
        <f t="shared" si="74"/>
        <v>16.72</v>
      </c>
      <c r="N495" s="23">
        <f t="shared" si="75"/>
        <v>16.72</v>
      </c>
      <c r="O495" s="23">
        <f t="shared" si="77"/>
        <v>-15.719999999999999</v>
      </c>
    </row>
    <row r="496" spans="1:15" x14ac:dyDescent="0.35">
      <c r="A496" s="23">
        <v>494</v>
      </c>
      <c r="B496" s="30">
        <f>IF(A496&lt;=Calculator!$B$9,B495+Calculator!$B$6*'Growth rate'!G496,0)</f>
        <v>0</v>
      </c>
      <c r="C496" s="23">
        <f t="shared" si="70"/>
        <v>4.9400000000000004</v>
      </c>
      <c r="D496" s="23">
        <f t="shared" si="78"/>
        <v>100</v>
      </c>
      <c r="E496" s="23">
        <f t="shared" si="71"/>
        <v>16.760000000000002</v>
      </c>
      <c r="F496" s="23">
        <f t="shared" si="72"/>
        <v>16.760000000000002</v>
      </c>
      <c r="G496" s="23">
        <f t="shared" si="76"/>
        <v>-15.760000000000002</v>
      </c>
      <c r="I496" s="23">
        <v>494</v>
      </c>
      <c r="J496" s="30">
        <f>IF(I496&lt;=Calculator!$F$9,J495+Calculator!$F$6*'Growth rate'!O496,0)</f>
        <v>0</v>
      </c>
      <c r="K496" s="23">
        <f t="shared" si="73"/>
        <v>4.9400000000000004</v>
      </c>
      <c r="L496" s="23">
        <f t="shared" si="79"/>
        <v>100</v>
      </c>
      <c r="M496" s="23">
        <f t="shared" si="74"/>
        <v>16.760000000000002</v>
      </c>
      <c r="N496" s="23">
        <f t="shared" si="75"/>
        <v>16.760000000000002</v>
      </c>
      <c r="O496" s="23">
        <f t="shared" si="77"/>
        <v>-15.760000000000002</v>
      </c>
    </row>
    <row r="497" spans="1:15" x14ac:dyDescent="0.35">
      <c r="A497" s="23">
        <v>495</v>
      </c>
      <c r="B497" s="30">
        <f>IF(A497&lt;=Calculator!$B$9,B496+Calculator!$B$6*'Growth rate'!G497,0)</f>
        <v>0</v>
      </c>
      <c r="C497" s="23">
        <f t="shared" si="70"/>
        <v>4.95</v>
      </c>
      <c r="D497" s="23">
        <f t="shared" si="78"/>
        <v>100</v>
      </c>
      <c r="E497" s="23">
        <f t="shared" si="71"/>
        <v>16.8</v>
      </c>
      <c r="F497" s="23">
        <f t="shared" si="72"/>
        <v>16.8</v>
      </c>
      <c r="G497" s="23">
        <f t="shared" si="76"/>
        <v>-15.8</v>
      </c>
      <c r="I497" s="23">
        <v>495</v>
      </c>
      <c r="J497" s="30">
        <f>IF(I497&lt;=Calculator!$F$9,J496+Calculator!$F$6*'Growth rate'!O497,0)</f>
        <v>0</v>
      </c>
      <c r="K497" s="23">
        <f t="shared" si="73"/>
        <v>4.95</v>
      </c>
      <c r="L497" s="23">
        <f t="shared" si="79"/>
        <v>100</v>
      </c>
      <c r="M497" s="23">
        <f t="shared" si="74"/>
        <v>16.8</v>
      </c>
      <c r="N497" s="23">
        <f t="shared" si="75"/>
        <v>16.8</v>
      </c>
      <c r="O497" s="23">
        <f t="shared" si="77"/>
        <v>-15.8</v>
      </c>
    </row>
    <row r="498" spans="1:15" x14ac:dyDescent="0.35">
      <c r="A498" s="23">
        <v>496</v>
      </c>
      <c r="B498" s="30">
        <f>IF(A498&lt;=Calculator!$B$9,B497+Calculator!$B$6*'Growth rate'!G498,0)</f>
        <v>0</v>
      </c>
      <c r="C498" s="23">
        <f t="shared" si="70"/>
        <v>4.96</v>
      </c>
      <c r="D498" s="23">
        <f t="shared" si="78"/>
        <v>100</v>
      </c>
      <c r="E498" s="23">
        <f t="shared" si="71"/>
        <v>16.84</v>
      </c>
      <c r="F498" s="23">
        <f t="shared" si="72"/>
        <v>16.84</v>
      </c>
      <c r="G498" s="23">
        <f t="shared" si="76"/>
        <v>-15.84</v>
      </c>
      <c r="I498" s="23">
        <v>496</v>
      </c>
      <c r="J498" s="30">
        <f>IF(I498&lt;=Calculator!$F$9,J497+Calculator!$F$6*'Growth rate'!O498,0)</f>
        <v>0</v>
      </c>
      <c r="K498" s="23">
        <f t="shared" si="73"/>
        <v>4.96</v>
      </c>
      <c r="L498" s="23">
        <f t="shared" si="79"/>
        <v>100</v>
      </c>
      <c r="M498" s="23">
        <f t="shared" si="74"/>
        <v>16.84</v>
      </c>
      <c r="N498" s="23">
        <f t="shared" si="75"/>
        <v>16.84</v>
      </c>
      <c r="O498" s="23">
        <f t="shared" si="77"/>
        <v>-15.84</v>
      </c>
    </row>
    <row r="499" spans="1:15" x14ac:dyDescent="0.35">
      <c r="A499" s="23">
        <v>497</v>
      </c>
      <c r="B499" s="30">
        <f>IF(A499&lt;=Calculator!$B$9,B498+Calculator!$B$6*'Growth rate'!G499,0)</f>
        <v>0</v>
      </c>
      <c r="C499" s="23">
        <f t="shared" si="70"/>
        <v>4.97</v>
      </c>
      <c r="D499" s="23">
        <f t="shared" si="78"/>
        <v>100</v>
      </c>
      <c r="E499" s="23">
        <f t="shared" si="71"/>
        <v>16.88</v>
      </c>
      <c r="F499" s="23">
        <f t="shared" si="72"/>
        <v>16.88</v>
      </c>
      <c r="G499" s="23">
        <f t="shared" si="76"/>
        <v>-15.879999999999999</v>
      </c>
      <c r="I499" s="23">
        <v>497</v>
      </c>
      <c r="J499" s="30">
        <f>IF(I499&lt;=Calculator!$F$9,J498+Calculator!$F$6*'Growth rate'!O499,0)</f>
        <v>0</v>
      </c>
      <c r="K499" s="23">
        <f t="shared" si="73"/>
        <v>4.97</v>
      </c>
      <c r="L499" s="23">
        <f t="shared" si="79"/>
        <v>100</v>
      </c>
      <c r="M499" s="23">
        <f t="shared" si="74"/>
        <v>16.88</v>
      </c>
      <c r="N499" s="23">
        <f t="shared" si="75"/>
        <v>16.88</v>
      </c>
      <c r="O499" s="23">
        <f t="shared" si="77"/>
        <v>-15.879999999999999</v>
      </c>
    </row>
    <row r="500" spans="1:15" x14ac:dyDescent="0.35">
      <c r="A500" s="23">
        <v>498</v>
      </c>
      <c r="B500" s="30">
        <f>IF(A500&lt;=Calculator!$B$9,B499+Calculator!$B$6*'Growth rate'!G500,0)</f>
        <v>0</v>
      </c>
      <c r="C500" s="23">
        <f t="shared" si="70"/>
        <v>4.9800000000000004</v>
      </c>
      <c r="D500" s="23">
        <f t="shared" si="78"/>
        <v>100</v>
      </c>
      <c r="E500" s="23">
        <f t="shared" si="71"/>
        <v>16.920000000000002</v>
      </c>
      <c r="F500" s="23">
        <f t="shared" si="72"/>
        <v>16.920000000000002</v>
      </c>
      <c r="G500" s="23">
        <f t="shared" si="76"/>
        <v>-15.920000000000002</v>
      </c>
      <c r="I500" s="23">
        <v>498</v>
      </c>
      <c r="J500" s="30">
        <f>IF(I500&lt;=Calculator!$F$9,J499+Calculator!$F$6*'Growth rate'!O500,0)</f>
        <v>0</v>
      </c>
      <c r="K500" s="23">
        <f t="shared" si="73"/>
        <v>4.9800000000000004</v>
      </c>
      <c r="L500" s="23">
        <f t="shared" si="79"/>
        <v>100</v>
      </c>
      <c r="M500" s="23">
        <f t="shared" si="74"/>
        <v>16.920000000000002</v>
      </c>
      <c r="N500" s="23">
        <f t="shared" si="75"/>
        <v>16.920000000000002</v>
      </c>
      <c r="O500" s="23">
        <f t="shared" si="77"/>
        <v>-15.920000000000002</v>
      </c>
    </row>
    <row r="501" spans="1:15" x14ac:dyDescent="0.35">
      <c r="A501" s="23">
        <v>499</v>
      </c>
      <c r="B501" s="30">
        <f>IF(A501&lt;=Calculator!$B$9,B500+Calculator!$B$6*'Growth rate'!G501,0)</f>
        <v>0</v>
      </c>
      <c r="C501" s="23">
        <f t="shared" si="70"/>
        <v>4.99</v>
      </c>
      <c r="D501" s="23">
        <f t="shared" si="78"/>
        <v>100</v>
      </c>
      <c r="E501" s="23">
        <f t="shared" si="71"/>
        <v>16.96</v>
      </c>
      <c r="F501" s="23">
        <f t="shared" si="72"/>
        <v>16.96</v>
      </c>
      <c r="G501" s="23">
        <f t="shared" si="76"/>
        <v>-15.96</v>
      </c>
      <c r="I501" s="23">
        <v>499</v>
      </c>
      <c r="J501" s="30">
        <f>IF(I501&lt;=Calculator!$F$9,J500+Calculator!$F$6*'Growth rate'!O501,0)</f>
        <v>0</v>
      </c>
      <c r="K501" s="23">
        <f t="shared" si="73"/>
        <v>4.99</v>
      </c>
      <c r="L501" s="23">
        <f t="shared" si="79"/>
        <v>100</v>
      </c>
      <c r="M501" s="23">
        <f t="shared" si="74"/>
        <v>16.96</v>
      </c>
      <c r="N501" s="23">
        <f t="shared" si="75"/>
        <v>16.96</v>
      </c>
      <c r="O501" s="23">
        <f t="shared" si="77"/>
        <v>-15.96</v>
      </c>
    </row>
    <row r="502" spans="1:15" x14ac:dyDescent="0.35">
      <c r="A502" s="23">
        <v>500</v>
      </c>
      <c r="B502" s="30">
        <f>IF(A502&lt;=Calculator!$B$9,B501+Calculator!$B$6*'Growth rate'!G502,0)</f>
        <v>0</v>
      </c>
      <c r="C502" s="23">
        <f t="shared" si="70"/>
        <v>5</v>
      </c>
      <c r="D502" s="23">
        <f t="shared" si="78"/>
        <v>100</v>
      </c>
      <c r="E502" s="23">
        <f t="shared" si="71"/>
        <v>17</v>
      </c>
      <c r="F502" s="23">
        <f t="shared" si="72"/>
        <v>17</v>
      </c>
      <c r="G502" s="23">
        <f t="shared" si="76"/>
        <v>-16</v>
      </c>
      <c r="I502" s="23">
        <v>500</v>
      </c>
      <c r="J502" s="30">
        <f>IF(I502&lt;=Calculator!$F$9,J501+Calculator!$F$6*'Growth rate'!O502,0)</f>
        <v>0</v>
      </c>
      <c r="K502" s="23">
        <f t="shared" si="73"/>
        <v>5</v>
      </c>
      <c r="L502" s="23">
        <f t="shared" si="79"/>
        <v>100</v>
      </c>
      <c r="M502" s="23">
        <f t="shared" si="74"/>
        <v>17</v>
      </c>
      <c r="N502" s="23">
        <f t="shared" si="75"/>
        <v>17</v>
      </c>
      <c r="O502" s="23">
        <f t="shared" si="77"/>
        <v>-16</v>
      </c>
    </row>
    <row r="503" spans="1:15" x14ac:dyDescent="0.35">
      <c r="A503" s="23">
        <v>501</v>
      </c>
      <c r="B503" s="30">
        <f>IF(A503&lt;=Calculator!$B$9,B502+Calculator!$B$6*'Growth rate'!G503,0)</f>
        <v>0</v>
      </c>
      <c r="C503" s="23">
        <f t="shared" si="70"/>
        <v>5.01</v>
      </c>
      <c r="D503" s="23">
        <f t="shared" si="78"/>
        <v>100</v>
      </c>
      <c r="E503" s="23">
        <f t="shared" si="71"/>
        <v>17.04</v>
      </c>
      <c r="F503" s="23">
        <f t="shared" si="72"/>
        <v>17.04</v>
      </c>
      <c r="G503" s="23">
        <f t="shared" si="76"/>
        <v>-16.04</v>
      </c>
      <c r="I503" s="23">
        <v>501</v>
      </c>
      <c r="J503" s="30">
        <f>IF(I503&lt;=Calculator!$F$9,J502+Calculator!$F$6*'Growth rate'!O503,0)</f>
        <v>0</v>
      </c>
      <c r="K503" s="23">
        <f t="shared" si="73"/>
        <v>5.01</v>
      </c>
      <c r="L503" s="23">
        <f t="shared" si="79"/>
        <v>100</v>
      </c>
      <c r="M503" s="23">
        <f t="shared" si="74"/>
        <v>17.04</v>
      </c>
      <c r="N503" s="23">
        <f t="shared" si="75"/>
        <v>17.04</v>
      </c>
      <c r="O503" s="23">
        <f t="shared" si="77"/>
        <v>-16.04</v>
      </c>
    </row>
    <row r="504" spans="1:15" x14ac:dyDescent="0.35">
      <c r="A504" s="23">
        <v>502</v>
      </c>
      <c r="B504" s="30">
        <f>IF(A504&lt;=Calculator!$B$9,B503+Calculator!$B$6*'Growth rate'!G504,0)</f>
        <v>0</v>
      </c>
      <c r="C504" s="23">
        <f t="shared" si="70"/>
        <v>5.0199999999999996</v>
      </c>
      <c r="D504" s="23">
        <f t="shared" si="78"/>
        <v>100</v>
      </c>
      <c r="E504" s="23">
        <f t="shared" si="71"/>
        <v>17.079999999999998</v>
      </c>
      <c r="F504" s="23">
        <f t="shared" si="72"/>
        <v>17.079999999999998</v>
      </c>
      <c r="G504" s="23">
        <f t="shared" si="76"/>
        <v>-16.079999999999998</v>
      </c>
      <c r="I504" s="23">
        <v>502</v>
      </c>
      <c r="J504" s="30">
        <f>IF(I504&lt;=Calculator!$F$9,J503+Calculator!$F$6*'Growth rate'!O504,0)</f>
        <v>0</v>
      </c>
      <c r="K504" s="23">
        <f t="shared" si="73"/>
        <v>5.0199999999999996</v>
      </c>
      <c r="L504" s="23">
        <f t="shared" si="79"/>
        <v>100</v>
      </c>
      <c r="M504" s="23">
        <f t="shared" si="74"/>
        <v>17.079999999999998</v>
      </c>
      <c r="N504" s="23">
        <f t="shared" si="75"/>
        <v>17.079999999999998</v>
      </c>
      <c r="O504" s="23">
        <f t="shared" si="77"/>
        <v>-16.079999999999998</v>
      </c>
    </row>
    <row r="505" spans="1:15" x14ac:dyDescent="0.35">
      <c r="A505" s="23">
        <v>503</v>
      </c>
      <c r="B505" s="30">
        <f>IF(A505&lt;=Calculator!$B$9,B504+Calculator!$B$6*'Growth rate'!G505,0)</f>
        <v>0</v>
      </c>
      <c r="C505" s="23">
        <f t="shared" si="70"/>
        <v>5.03</v>
      </c>
      <c r="D505" s="23">
        <f t="shared" si="78"/>
        <v>100</v>
      </c>
      <c r="E505" s="23">
        <f t="shared" si="71"/>
        <v>17.12</v>
      </c>
      <c r="F505" s="23">
        <f t="shared" si="72"/>
        <v>17.12</v>
      </c>
      <c r="G505" s="23">
        <f t="shared" si="76"/>
        <v>-16.12</v>
      </c>
      <c r="I505" s="23">
        <v>503</v>
      </c>
      <c r="J505" s="30">
        <f>IF(I505&lt;=Calculator!$F$9,J504+Calculator!$F$6*'Growth rate'!O505,0)</f>
        <v>0</v>
      </c>
      <c r="K505" s="23">
        <f t="shared" si="73"/>
        <v>5.03</v>
      </c>
      <c r="L505" s="23">
        <f t="shared" si="79"/>
        <v>100</v>
      </c>
      <c r="M505" s="23">
        <f t="shared" si="74"/>
        <v>17.12</v>
      </c>
      <c r="N505" s="23">
        <f t="shared" si="75"/>
        <v>17.12</v>
      </c>
      <c r="O505" s="23">
        <f t="shared" si="77"/>
        <v>-16.12</v>
      </c>
    </row>
    <row r="506" spans="1:15" x14ac:dyDescent="0.35">
      <c r="A506" s="23">
        <v>504</v>
      </c>
      <c r="B506" s="30">
        <f>IF(A506&lt;=Calculator!$B$9,B505+Calculator!$B$6*'Growth rate'!G506,0)</f>
        <v>0</v>
      </c>
      <c r="C506" s="23">
        <f t="shared" si="70"/>
        <v>5.04</v>
      </c>
      <c r="D506" s="23">
        <f t="shared" si="78"/>
        <v>100</v>
      </c>
      <c r="E506" s="23">
        <f t="shared" si="71"/>
        <v>17.16</v>
      </c>
      <c r="F506" s="23">
        <f t="shared" si="72"/>
        <v>17.16</v>
      </c>
      <c r="G506" s="23">
        <f t="shared" si="76"/>
        <v>-16.16</v>
      </c>
      <c r="I506" s="23">
        <v>504</v>
      </c>
      <c r="J506" s="30">
        <f>IF(I506&lt;=Calculator!$F$9,J505+Calculator!$F$6*'Growth rate'!O506,0)</f>
        <v>0</v>
      </c>
      <c r="K506" s="23">
        <f t="shared" si="73"/>
        <v>5.04</v>
      </c>
      <c r="L506" s="23">
        <f t="shared" si="79"/>
        <v>100</v>
      </c>
      <c r="M506" s="23">
        <f t="shared" si="74"/>
        <v>17.16</v>
      </c>
      <c r="N506" s="23">
        <f t="shared" si="75"/>
        <v>17.16</v>
      </c>
      <c r="O506" s="23">
        <f t="shared" si="77"/>
        <v>-16.16</v>
      </c>
    </row>
    <row r="507" spans="1:15" x14ac:dyDescent="0.35">
      <c r="A507" s="23">
        <v>505</v>
      </c>
      <c r="B507" s="30">
        <f>IF(A507&lt;=Calculator!$B$9,B506+Calculator!$B$6*'Growth rate'!G507,0)</f>
        <v>0</v>
      </c>
      <c r="C507" s="23">
        <f t="shared" si="70"/>
        <v>5.05</v>
      </c>
      <c r="D507" s="23">
        <f t="shared" si="78"/>
        <v>100</v>
      </c>
      <c r="E507" s="23">
        <f t="shared" si="71"/>
        <v>17.2</v>
      </c>
      <c r="F507" s="23">
        <f t="shared" si="72"/>
        <v>17.2</v>
      </c>
      <c r="G507" s="23">
        <f t="shared" si="76"/>
        <v>-16.2</v>
      </c>
      <c r="I507" s="23">
        <v>505</v>
      </c>
      <c r="J507" s="30">
        <f>IF(I507&lt;=Calculator!$F$9,J506+Calculator!$F$6*'Growth rate'!O507,0)</f>
        <v>0</v>
      </c>
      <c r="K507" s="23">
        <f t="shared" si="73"/>
        <v>5.05</v>
      </c>
      <c r="L507" s="23">
        <f t="shared" si="79"/>
        <v>100</v>
      </c>
      <c r="M507" s="23">
        <f t="shared" si="74"/>
        <v>17.2</v>
      </c>
      <c r="N507" s="23">
        <f t="shared" si="75"/>
        <v>17.2</v>
      </c>
      <c r="O507" s="23">
        <f t="shared" si="77"/>
        <v>-16.2</v>
      </c>
    </row>
    <row r="508" spans="1:15" x14ac:dyDescent="0.35">
      <c r="A508" s="23">
        <v>506</v>
      </c>
      <c r="B508" s="30">
        <f>IF(A508&lt;=Calculator!$B$9,B507+Calculator!$B$6*'Growth rate'!G508,0)</f>
        <v>0</v>
      </c>
      <c r="C508" s="23">
        <f t="shared" si="70"/>
        <v>5.0599999999999996</v>
      </c>
      <c r="D508" s="23">
        <f t="shared" si="78"/>
        <v>100</v>
      </c>
      <c r="E508" s="23">
        <f t="shared" si="71"/>
        <v>17.239999999999998</v>
      </c>
      <c r="F508" s="23">
        <f t="shared" si="72"/>
        <v>17.239999999999998</v>
      </c>
      <c r="G508" s="23">
        <f t="shared" si="76"/>
        <v>-16.239999999999998</v>
      </c>
      <c r="I508" s="23">
        <v>506</v>
      </c>
      <c r="J508" s="30">
        <f>IF(I508&lt;=Calculator!$F$9,J507+Calculator!$F$6*'Growth rate'!O508,0)</f>
        <v>0</v>
      </c>
      <c r="K508" s="23">
        <f t="shared" si="73"/>
        <v>5.0599999999999996</v>
      </c>
      <c r="L508" s="23">
        <f t="shared" si="79"/>
        <v>100</v>
      </c>
      <c r="M508" s="23">
        <f t="shared" si="74"/>
        <v>17.239999999999998</v>
      </c>
      <c r="N508" s="23">
        <f t="shared" si="75"/>
        <v>17.239999999999998</v>
      </c>
      <c r="O508" s="23">
        <f t="shared" si="77"/>
        <v>-16.239999999999998</v>
      </c>
    </row>
    <row r="509" spans="1:15" x14ac:dyDescent="0.35">
      <c r="A509" s="23">
        <v>507</v>
      </c>
      <c r="B509" s="30">
        <f>IF(A509&lt;=Calculator!$B$9,B508+Calculator!$B$6*'Growth rate'!G509,0)</f>
        <v>0</v>
      </c>
      <c r="C509" s="23">
        <f t="shared" si="70"/>
        <v>5.07</v>
      </c>
      <c r="D509" s="23">
        <f t="shared" si="78"/>
        <v>100</v>
      </c>
      <c r="E509" s="23">
        <f t="shared" si="71"/>
        <v>17.28</v>
      </c>
      <c r="F509" s="23">
        <f t="shared" si="72"/>
        <v>17.28</v>
      </c>
      <c r="G509" s="23">
        <f t="shared" si="76"/>
        <v>-16.28</v>
      </c>
      <c r="I509" s="23">
        <v>507</v>
      </c>
      <c r="J509" s="30">
        <f>IF(I509&lt;=Calculator!$F$9,J508+Calculator!$F$6*'Growth rate'!O509,0)</f>
        <v>0</v>
      </c>
      <c r="K509" s="23">
        <f t="shared" si="73"/>
        <v>5.07</v>
      </c>
      <c r="L509" s="23">
        <f t="shared" si="79"/>
        <v>100</v>
      </c>
      <c r="M509" s="23">
        <f t="shared" si="74"/>
        <v>17.28</v>
      </c>
      <c r="N509" s="23">
        <f t="shared" si="75"/>
        <v>17.28</v>
      </c>
      <c r="O509" s="23">
        <f t="shared" si="77"/>
        <v>-16.28</v>
      </c>
    </row>
    <row r="510" spans="1:15" x14ac:dyDescent="0.35">
      <c r="A510" s="23">
        <v>508</v>
      </c>
      <c r="B510" s="30">
        <f>IF(A510&lt;=Calculator!$B$9,B509+Calculator!$B$6*'Growth rate'!G510,0)</f>
        <v>0</v>
      </c>
      <c r="C510" s="23">
        <f t="shared" si="70"/>
        <v>5.08</v>
      </c>
      <c r="D510" s="23">
        <f t="shared" si="78"/>
        <v>100</v>
      </c>
      <c r="E510" s="23">
        <f t="shared" si="71"/>
        <v>17.32</v>
      </c>
      <c r="F510" s="23">
        <f t="shared" si="72"/>
        <v>17.32</v>
      </c>
      <c r="G510" s="23">
        <f t="shared" si="76"/>
        <v>-16.32</v>
      </c>
      <c r="I510" s="23">
        <v>508</v>
      </c>
      <c r="J510" s="30">
        <f>IF(I510&lt;=Calculator!$F$9,J509+Calculator!$F$6*'Growth rate'!O510,0)</f>
        <v>0</v>
      </c>
      <c r="K510" s="23">
        <f t="shared" si="73"/>
        <v>5.08</v>
      </c>
      <c r="L510" s="23">
        <f t="shared" si="79"/>
        <v>100</v>
      </c>
      <c r="M510" s="23">
        <f t="shared" si="74"/>
        <v>17.32</v>
      </c>
      <c r="N510" s="23">
        <f t="shared" si="75"/>
        <v>17.32</v>
      </c>
      <c r="O510" s="23">
        <f t="shared" si="77"/>
        <v>-16.32</v>
      </c>
    </row>
    <row r="511" spans="1:15" x14ac:dyDescent="0.35">
      <c r="A511" s="23">
        <v>509</v>
      </c>
      <c r="B511" s="30">
        <f>IF(A511&lt;=Calculator!$B$9,B510+Calculator!$B$6*'Growth rate'!G511,0)</f>
        <v>0</v>
      </c>
      <c r="C511" s="23">
        <f t="shared" si="70"/>
        <v>5.09</v>
      </c>
      <c r="D511" s="23">
        <f t="shared" si="78"/>
        <v>100</v>
      </c>
      <c r="E511" s="23">
        <f t="shared" si="71"/>
        <v>17.36</v>
      </c>
      <c r="F511" s="23">
        <f t="shared" si="72"/>
        <v>17.36</v>
      </c>
      <c r="G511" s="23">
        <f t="shared" si="76"/>
        <v>-16.36</v>
      </c>
      <c r="I511" s="23">
        <v>509</v>
      </c>
      <c r="J511" s="30">
        <f>IF(I511&lt;=Calculator!$F$9,J510+Calculator!$F$6*'Growth rate'!O511,0)</f>
        <v>0</v>
      </c>
      <c r="K511" s="23">
        <f t="shared" si="73"/>
        <v>5.09</v>
      </c>
      <c r="L511" s="23">
        <f t="shared" si="79"/>
        <v>100</v>
      </c>
      <c r="M511" s="23">
        <f t="shared" si="74"/>
        <v>17.36</v>
      </c>
      <c r="N511" s="23">
        <f t="shared" si="75"/>
        <v>17.36</v>
      </c>
      <c r="O511" s="23">
        <f t="shared" si="77"/>
        <v>-16.36</v>
      </c>
    </row>
    <row r="512" spans="1:15" x14ac:dyDescent="0.35">
      <c r="A512" s="23">
        <v>510</v>
      </c>
      <c r="B512" s="30">
        <f>IF(A512&lt;=Calculator!$B$9,B511+Calculator!$B$6*'Growth rate'!G512,0)</f>
        <v>0</v>
      </c>
      <c r="C512" s="23">
        <f t="shared" si="70"/>
        <v>5.0999999999999996</v>
      </c>
      <c r="D512" s="23">
        <f t="shared" si="78"/>
        <v>100</v>
      </c>
      <c r="E512" s="23">
        <f t="shared" si="71"/>
        <v>17.399999999999999</v>
      </c>
      <c r="F512" s="23">
        <f t="shared" si="72"/>
        <v>17.399999999999999</v>
      </c>
      <c r="G512" s="23">
        <f t="shared" si="76"/>
        <v>-16.399999999999999</v>
      </c>
      <c r="I512" s="23">
        <v>510</v>
      </c>
      <c r="J512" s="30">
        <f>IF(I512&lt;=Calculator!$F$9,J511+Calculator!$F$6*'Growth rate'!O512,0)</f>
        <v>0</v>
      </c>
      <c r="K512" s="23">
        <f t="shared" si="73"/>
        <v>5.0999999999999996</v>
      </c>
      <c r="L512" s="23">
        <f t="shared" si="79"/>
        <v>100</v>
      </c>
      <c r="M512" s="23">
        <f t="shared" si="74"/>
        <v>17.399999999999999</v>
      </c>
      <c r="N512" s="23">
        <f t="shared" si="75"/>
        <v>17.399999999999999</v>
      </c>
      <c r="O512" s="23">
        <f t="shared" si="77"/>
        <v>-16.399999999999999</v>
      </c>
    </row>
    <row r="513" spans="1:15" x14ac:dyDescent="0.35">
      <c r="A513" s="23">
        <v>511</v>
      </c>
      <c r="B513" s="30">
        <f>IF(A513&lt;=Calculator!$B$9,B512+Calculator!$B$6*'Growth rate'!G513,0)</f>
        <v>0</v>
      </c>
      <c r="C513" s="23">
        <f t="shared" si="70"/>
        <v>5.1100000000000003</v>
      </c>
      <c r="D513" s="23">
        <f t="shared" si="78"/>
        <v>100</v>
      </c>
      <c r="E513" s="23">
        <f t="shared" si="71"/>
        <v>17.440000000000001</v>
      </c>
      <c r="F513" s="23">
        <f t="shared" si="72"/>
        <v>17.440000000000001</v>
      </c>
      <c r="G513" s="23">
        <f t="shared" si="76"/>
        <v>-16.440000000000001</v>
      </c>
      <c r="I513" s="23">
        <v>511</v>
      </c>
      <c r="J513" s="30">
        <f>IF(I513&lt;=Calculator!$F$9,J512+Calculator!$F$6*'Growth rate'!O513,0)</f>
        <v>0</v>
      </c>
      <c r="K513" s="23">
        <f t="shared" si="73"/>
        <v>5.1100000000000003</v>
      </c>
      <c r="L513" s="23">
        <f t="shared" si="79"/>
        <v>100</v>
      </c>
      <c r="M513" s="23">
        <f t="shared" si="74"/>
        <v>17.440000000000001</v>
      </c>
      <c r="N513" s="23">
        <f t="shared" si="75"/>
        <v>17.440000000000001</v>
      </c>
      <c r="O513" s="23">
        <f t="shared" si="77"/>
        <v>-16.440000000000001</v>
      </c>
    </row>
    <row r="514" spans="1:15" x14ac:dyDescent="0.35">
      <c r="A514" s="23">
        <v>512</v>
      </c>
      <c r="B514" s="30">
        <f>IF(A514&lt;=Calculator!$B$9,B513+Calculator!$B$6*'Growth rate'!G514,0)</f>
        <v>0</v>
      </c>
      <c r="C514" s="23">
        <f t="shared" si="70"/>
        <v>5.12</v>
      </c>
      <c r="D514" s="23">
        <f t="shared" si="78"/>
        <v>100</v>
      </c>
      <c r="E514" s="23">
        <f t="shared" si="71"/>
        <v>17.48</v>
      </c>
      <c r="F514" s="23">
        <f t="shared" si="72"/>
        <v>17.48</v>
      </c>
      <c r="G514" s="23">
        <f t="shared" si="76"/>
        <v>-16.48</v>
      </c>
      <c r="I514" s="23">
        <v>512</v>
      </c>
      <c r="J514" s="30">
        <f>IF(I514&lt;=Calculator!$F$9,J513+Calculator!$F$6*'Growth rate'!O514,0)</f>
        <v>0</v>
      </c>
      <c r="K514" s="23">
        <f t="shared" si="73"/>
        <v>5.12</v>
      </c>
      <c r="L514" s="23">
        <f t="shared" si="79"/>
        <v>100</v>
      </c>
      <c r="M514" s="23">
        <f t="shared" si="74"/>
        <v>17.48</v>
      </c>
      <c r="N514" s="23">
        <f t="shared" si="75"/>
        <v>17.48</v>
      </c>
      <c r="O514" s="23">
        <f t="shared" si="77"/>
        <v>-16.48</v>
      </c>
    </row>
    <row r="515" spans="1:15" x14ac:dyDescent="0.35">
      <c r="A515" s="23">
        <v>513</v>
      </c>
      <c r="B515" s="30">
        <f>IF(A515&lt;=Calculator!$B$9,B514+Calculator!$B$6*'Growth rate'!G515,0)</f>
        <v>0</v>
      </c>
      <c r="C515" s="23">
        <f t="shared" ref="C515:C578" si="80">A515/D515</f>
        <v>5.13</v>
      </c>
      <c r="D515" s="23">
        <f t="shared" si="78"/>
        <v>100</v>
      </c>
      <c r="E515" s="23">
        <f t="shared" ref="E515:E578" si="81">((C515-0.75)/25)*100</f>
        <v>17.52</v>
      </c>
      <c r="F515" s="23">
        <f t="shared" ref="F515:F578" si="82">IF(E515&lt;0,0,E515)</f>
        <v>17.52</v>
      </c>
      <c r="G515" s="23">
        <f t="shared" si="76"/>
        <v>-16.52</v>
      </c>
      <c r="I515" s="23">
        <v>513</v>
      </c>
      <c r="J515" s="30">
        <f>IF(I515&lt;=Calculator!$F$9,J514+Calculator!$F$6*'Growth rate'!O515,0)</f>
        <v>0</v>
      </c>
      <c r="K515" s="23">
        <f t="shared" ref="K515:K578" si="83">I515/L515</f>
        <v>5.13</v>
      </c>
      <c r="L515" s="23">
        <f t="shared" si="79"/>
        <v>100</v>
      </c>
      <c r="M515" s="23">
        <f t="shared" ref="M515:M578" si="84">((K515-0.75)/25)*100</f>
        <v>17.52</v>
      </c>
      <c r="N515" s="23">
        <f t="shared" ref="N515:N578" si="85">IF(M515&lt;0,0,M515)</f>
        <v>17.52</v>
      </c>
      <c r="O515" s="23">
        <f t="shared" si="77"/>
        <v>-16.52</v>
      </c>
    </row>
    <row r="516" spans="1:15" x14ac:dyDescent="0.35">
      <c r="A516" s="23">
        <v>514</v>
      </c>
      <c r="B516" s="30">
        <f>IF(A516&lt;=Calculator!$B$9,B515+Calculator!$B$6*'Growth rate'!G516,0)</f>
        <v>0</v>
      </c>
      <c r="C516" s="23">
        <f t="shared" si="80"/>
        <v>5.14</v>
      </c>
      <c r="D516" s="23">
        <f t="shared" si="78"/>
        <v>100</v>
      </c>
      <c r="E516" s="23">
        <f t="shared" si="81"/>
        <v>17.559999999999999</v>
      </c>
      <c r="F516" s="23">
        <f t="shared" si="82"/>
        <v>17.559999999999999</v>
      </c>
      <c r="G516" s="23">
        <f t="shared" ref="G516:G579" si="86">1-F516</f>
        <v>-16.559999999999999</v>
      </c>
      <c r="I516" s="23">
        <v>514</v>
      </c>
      <c r="J516" s="30">
        <f>IF(I516&lt;=Calculator!$F$9,J515+Calculator!$F$6*'Growth rate'!O516,0)</f>
        <v>0</v>
      </c>
      <c r="K516" s="23">
        <f t="shared" si="83"/>
        <v>5.14</v>
      </c>
      <c r="L516" s="23">
        <f t="shared" si="79"/>
        <v>100</v>
      </c>
      <c r="M516" s="23">
        <f t="shared" si="84"/>
        <v>17.559999999999999</v>
      </c>
      <c r="N516" s="23">
        <f t="shared" si="85"/>
        <v>17.559999999999999</v>
      </c>
      <c r="O516" s="23">
        <f t="shared" ref="O516:O579" si="87">1-N516</f>
        <v>-16.559999999999999</v>
      </c>
    </row>
    <row r="517" spans="1:15" x14ac:dyDescent="0.35">
      <c r="A517" s="23">
        <v>515</v>
      </c>
      <c r="B517" s="30">
        <f>IF(A517&lt;=Calculator!$B$9,B516+Calculator!$B$6*'Growth rate'!G517,0)</f>
        <v>0</v>
      </c>
      <c r="C517" s="23">
        <f t="shared" si="80"/>
        <v>5.15</v>
      </c>
      <c r="D517" s="23">
        <f t="shared" ref="D517:D580" si="88">D516</f>
        <v>100</v>
      </c>
      <c r="E517" s="23">
        <f t="shared" si="81"/>
        <v>17.600000000000001</v>
      </c>
      <c r="F517" s="23">
        <f t="shared" si="82"/>
        <v>17.600000000000001</v>
      </c>
      <c r="G517" s="23">
        <f t="shared" si="86"/>
        <v>-16.600000000000001</v>
      </c>
      <c r="I517" s="23">
        <v>515</v>
      </c>
      <c r="J517" s="30">
        <f>IF(I517&lt;=Calculator!$F$9,J516+Calculator!$F$6*'Growth rate'!O517,0)</f>
        <v>0</v>
      </c>
      <c r="K517" s="23">
        <f t="shared" si="83"/>
        <v>5.15</v>
      </c>
      <c r="L517" s="23">
        <f t="shared" ref="L517:L580" si="89">L516</f>
        <v>100</v>
      </c>
      <c r="M517" s="23">
        <f t="shared" si="84"/>
        <v>17.600000000000001</v>
      </c>
      <c r="N517" s="23">
        <f t="shared" si="85"/>
        <v>17.600000000000001</v>
      </c>
      <c r="O517" s="23">
        <f t="shared" si="87"/>
        <v>-16.600000000000001</v>
      </c>
    </row>
    <row r="518" spans="1:15" x14ac:dyDescent="0.35">
      <c r="A518" s="23">
        <v>516</v>
      </c>
      <c r="B518" s="30">
        <f>IF(A518&lt;=Calculator!$B$9,B517+Calculator!$B$6*'Growth rate'!G518,0)</f>
        <v>0</v>
      </c>
      <c r="C518" s="23">
        <f t="shared" si="80"/>
        <v>5.16</v>
      </c>
      <c r="D518" s="23">
        <f t="shared" si="88"/>
        <v>100</v>
      </c>
      <c r="E518" s="23">
        <f t="shared" si="81"/>
        <v>17.64</v>
      </c>
      <c r="F518" s="23">
        <f t="shared" si="82"/>
        <v>17.64</v>
      </c>
      <c r="G518" s="23">
        <f t="shared" si="86"/>
        <v>-16.64</v>
      </c>
      <c r="I518" s="23">
        <v>516</v>
      </c>
      <c r="J518" s="30">
        <f>IF(I518&lt;=Calculator!$F$9,J517+Calculator!$F$6*'Growth rate'!O518,0)</f>
        <v>0</v>
      </c>
      <c r="K518" s="23">
        <f t="shared" si="83"/>
        <v>5.16</v>
      </c>
      <c r="L518" s="23">
        <f t="shared" si="89"/>
        <v>100</v>
      </c>
      <c r="M518" s="23">
        <f t="shared" si="84"/>
        <v>17.64</v>
      </c>
      <c r="N518" s="23">
        <f t="shared" si="85"/>
        <v>17.64</v>
      </c>
      <c r="O518" s="23">
        <f t="shared" si="87"/>
        <v>-16.64</v>
      </c>
    </row>
    <row r="519" spans="1:15" x14ac:dyDescent="0.35">
      <c r="A519" s="23">
        <v>517</v>
      </c>
      <c r="B519" s="30">
        <f>IF(A519&lt;=Calculator!$B$9,B518+Calculator!$B$6*'Growth rate'!G519,0)</f>
        <v>0</v>
      </c>
      <c r="C519" s="23">
        <f t="shared" si="80"/>
        <v>5.17</v>
      </c>
      <c r="D519" s="23">
        <f t="shared" si="88"/>
        <v>100</v>
      </c>
      <c r="E519" s="23">
        <f t="shared" si="81"/>
        <v>17.68</v>
      </c>
      <c r="F519" s="23">
        <f t="shared" si="82"/>
        <v>17.68</v>
      </c>
      <c r="G519" s="23">
        <f t="shared" si="86"/>
        <v>-16.68</v>
      </c>
      <c r="I519" s="23">
        <v>517</v>
      </c>
      <c r="J519" s="30">
        <f>IF(I519&lt;=Calculator!$F$9,J518+Calculator!$F$6*'Growth rate'!O519,0)</f>
        <v>0</v>
      </c>
      <c r="K519" s="23">
        <f t="shared" si="83"/>
        <v>5.17</v>
      </c>
      <c r="L519" s="23">
        <f t="shared" si="89"/>
        <v>100</v>
      </c>
      <c r="M519" s="23">
        <f t="shared" si="84"/>
        <v>17.68</v>
      </c>
      <c r="N519" s="23">
        <f t="shared" si="85"/>
        <v>17.68</v>
      </c>
      <c r="O519" s="23">
        <f t="shared" si="87"/>
        <v>-16.68</v>
      </c>
    </row>
    <row r="520" spans="1:15" x14ac:dyDescent="0.35">
      <c r="A520" s="23">
        <v>518</v>
      </c>
      <c r="B520" s="30">
        <f>IF(A520&lt;=Calculator!$B$9,B519+Calculator!$B$6*'Growth rate'!G520,0)</f>
        <v>0</v>
      </c>
      <c r="C520" s="23">
        <f t="shared" si="80"/>
        <v>5.18</v>
      </c>
      <c r="D520" s="23">
        <f t="shared" si="88"/>
        <v>100</v>
      </c>
      <c r="E520" s="23">
        <f t="shared" si="81"/>
        <v>17.72</v>
      </c>
      <c r="F520" s="23">
        <f t="shared" si="82"/>
        <v>17.72</v>
      </c>
      <c r="G520" s="23">
        <f t="shared" si="86"/>
        <v>-16.72</v>
      </c>
      <c r="I520" s="23">
        <v>518</v>
      </c>
      <c r="J520" s="30">
        <f>IF(I520&lt;=Calculator!$F$9,J519+Calculator!$F$6*'Growth rate'!O520,0)</f>
        <v>0</v>
      </c>
      <c r="K520" s="23">
        <f t="shared" si="83"/>
        <v>5.18</v>
      </c>
      <c r="L520" s="23">
        <f t="shared" si="89"/>
        <v>100</v>
      </c>
      <c r="M520" s="23">
        <f t="shared" si="84"/>
        <v>17.72</v>
      </c>
      <c r="N520" s="23">
        <f t="shared" si="85"/>
        <v>17.72</v>
      </c>
      <c r="O520" s="23">
        <f t="shared" si="87"/>
        <v>-16.72</v>
      </c>
    </row>
    <row r="521" spans="1:15" x14ac:dyDescent="0.35">
      <c r="A521" s="23">
        <v>519</v>
      </c>
      <c r="B521" s="30">
        <f>IF(A521&lt;=Calculator!$B$9,B520+Calculator!$B$6*'Growth rate'!G521,0)</f>
        <v>0</v>
      </c>
      <c r="C521" s="23">
        <f t="shared" si="80"/>
        <v>5.19</v>
      </c>
      <c r="D521" s="23">
        <f t="shared" si="88"/>
        <v>100</v>
      </c>
      <c r="E521" s="23">
        <f t="shared" si="81"/>
        <v>17.760000000000002</v>
      </c>
      <c r="F521" s="23">
        <f t="shared" si="82"/>
        <v>17.760000000000002</v>
      </c>
      <c r="G521" s="23">
        <f t="shared" si="86"/>
        <v>-16.760000000000002</v>
      </c>
      <c r="I521" s="23">
        <v>519</v>
      </c>
      <c r="J521" s="30">
        <f>IF(I521&lt;=Calculator!$F$9,J520+Calculator!$F$6*'Growth rate'!O521,0)</f>
        <v>0</v>
      </c>
      <c r="K521" s="23">
        <f t="shared" si="83"/>
        <v>5.19</v>
      </c>
      <c r="L521" s="23">
        <f t="shared" si="89"/>
        <v>100</v>
      </c>
      <c r="M521" s="23">
        <f t="shared" si="84"/>
        <v>17.760000000000002</v>
      </c>
      <c r="N521" s="23">
        <f t="shared" si="85"/>
        <v>17.760000000000002</v>
      </c>
      <c r="O521" s="23">
        <f t="shared" si="87"/>
        <v>-16.760000000000002</v>
      </c>
    </row>
    <row r="522" spans="1:15" x14ac:dyDescent="0.35">
      <c r="A522" s="23">
        <v>520</v>
      </c>
      <c r="B522" s="30">
        <f>IF(A522&lt;=Calculator!$B$9,B521+Calculator!$B$6*'Growth rate'!G522,0)</f>
        <v>0</v>
      </c>
      <c r="C522" s="23">
        <f t="shared" si="80"/>
        <v>5.2</v>
      </c>
      <c r="D522" s="23">
        <f t="shared" si="88"/>
        <v>100</v>
      </c>
      <c r="E522" s="23">
        <f t="shared" si="81"/>
        <v>17.8</v>
      </c>
      <c r="F522" s="23">
        <f t="shared" si="82"/>
        <v>17.8</v>
      </c>
      <c r="G522" s="23">
        <f t="shared" si="86"/>
        <v>-16.8</v>
      </c>
      <c r="I522" s="23">
        <v>520</v>
      </c>
      <c r="J522" s="30">
        <f>IF(I522&lt;=Calculator!$F$9,J521+Calculator!$F$6*'Growth rate'!O522,0)</f>
        <v>0</v>
      </c>
      <c r="K522" s="23">
        <f t="shared" si="83"/>
        <v>5.2</v>
      </c>
      <c r="L522" s="23">
        <f t="shared" si="89"/>
        <v>100</v>
      </c>
      <c r="M522" s="23">
        <f t="shared" si="84"/>
        <v>17.8</v>
      </c>
      <c r="N522" s="23">
        <f t="shared" si="85"/>
        <v>17.8</v>
      </c>
      <c r="O522" s="23">
        <f t="shared" si="87"/>
        <v>-16.8</v>
      </c>
    </row>
    <row r="523" spans="1:15" x14ac:dyDescent="0.35">
      <c r="A523" s="23">
        <v>521</v>
      </c>
      <c r="B523" s="30">
        <f>IF(A523&lt;=Calculator!$B$9,B522+Calculator!$B$6*'Growth rate'!G523,0)</f>
        <v>0</v>
      </c>
      <c r="C523" s="23">
        <f t="shared" si="80"/>
        <v>5.21</v>
      </c>
      <c r="D523" s="23">
        <f t="shared" si="88"/>
        <v>100</v>
      </c>
      <c r="E523" s="23">
        <f t="shared" si="81"/>
        <v>17.84</v>
      </c>
      <c r="F523" s="23">
        <f t="shared" si="82"/>
        <v>17.84</v>
      </c>
      <c r="G523" s="23">
        <f t="shared" si="86"/>
        <v>-16.84</v>
      </c>
      <c r="I523" s="23">
        <v>521</v>
      </c>
      <c r="J523" s="30">
        <f>IF(I523&lt;=Calculator!$F$9,J522+Calculator!$F$6*'Growth rate'!O523,0)</f>
        <v>0</v>
      </c>
      <c r="K523" s="23">
        <f t="shared" si="83"/>
        <v>5.21</v>
      </c>
      <c r="L523" s="23">
        <f t="shared" si="89"/>
        <v>100</v>
      </c>
      <c r="M523" s="23">
        <f t="shared" si="84"/>
        <v>17.84</v>
      </c>
      <c r="N523" s="23">
        <f t="shared" si="85"/>
        <v>17.84</v>
      </c>
      <c r="O523" s="23">
        <f t="shared" si="87"/>
        <v>-16.84</v>
      </c>
    </row>
    <row r="524" spans="1:15" x14ac:dyDescent="0.35">
      <c r="A524" s="23">
        <v>522</v>
      </c>
      <c r="B524" s="30">
        <f>IF(A524&lt;=Calculator!$B$9,B523+Calculator!$B$6*'Growth rate'!G524,0)</f>
        <v>0</v>
      </c>
      <c r="C524" s="23">
        <f t="shared" si="80"/>
        <v>5.22</v>
      </c>
      <c r="D524" s="23">
        <f t="shared" si="88"/>
        <v>100</v>
      </c>
      <c r="E524" s="23">
        <f t="shared" si="81"/>
        <v>17.88</v>
      </c>
      <c r="F524" s="23">
        <f t="shared" si="82"/>
        <v>17.88</v>
      </c>
      <c r="G524" s="23">
        <f t="shared" si="86"/>
        <v>-16.88</v>
      </c>
      <c r="I524" s="23">
        <v>522</v>
      </c>
      <c r="J524" s="30">
        <f>IF(I524&lt;=Calculator!$F$9,J523+Calculator!$F$6*'Growth rate'!O524,0)</f>
        <v>0</v>
      </c>
      <c r="K524" s="23">
        <f t="shared" si="83"/>
        <v>5.22</v>
      </c>
      <c r="L524" s="23">
        <f t="shared" si="89"/>
        <v>100</v>
      </c>
      <c r="M524" s="23">
        <f t="shared" si="84"/>
        <v>17.88</v>
      </c>
      <c r="N524" s="23">
        <f t="shared" si="85"/>
        <v>17.88</v>
      </c>
      <c r="O524" s="23">
        <f t="shared" si="87"/>
        <v>-16.88</v>
      </c>
    </row>
    <row r="525" spans="1:15" x14ac:dyDescent="0.35">
      <c r="A525" s="23">
        <v>523</v>
      </c>
      <c r="B525" s="30">
        <f>IF(A525&lt;=Calculator!$B$9,B524+Calculator!$B$6*'Growth rate'!G525,0)</f>
        <v>0</v>
      </c>
      <c r="C525" s="23">
        <f t="shared" si="80"/>
        <v>5.23</v>
      </c>
      <c r="D525" s="23">
        <f t="shared" si="88"/>
        <v>100</v>
      </c>
      <c r="E525" s="23">
        <f t="shared" si="81"/>
        <v>17.920000000000002</v>
      </c>
      <c r="F525" s="23">
        <f t="shared" si="82"/>
        <v>17.920000000000002</v>
      </c>
      <c r="G525" s="23">
        <f t="shared" si="86"/>
        <v>-16.920000000000002</v>
      </c>
      <c r="I525" s="23">
        <v>523</v>
      </c>
      <c r="J525" s="30">
        <f>IF(I525&lt;=Calculator!$F$9,J524+Calculator!$F$6*'Growth rate'!O525,0)</f>
        <v>0</v>
      </c>
      <c r="K525" s="23">
        <f t="shared" si="83"/>
        <v>5.23</v>
      </c>
      <c r="L525" s="23">
        <f t="shared" si="89"/>
        <v>100</v>
      </c>
      <c r="M525" s="23">
        <f t="shared" si="84"/>
        <v>17.920000000000002</v>
      </c>
      <c r="N525" s="23">
        <f t="shared" si="85"/>
        <v>17.920000000000002</v>
      </c>
      <c r="O525" s="23">
        <f t="shared" si="87"/>
        <v>-16.920000000000002</v>
      </c>
    </row>
    <row r="526" spans="1:15" x14ac:dyDescent="0.35">
      <c r="A526" s="23">
        <v>524</v>
      </c>
      <c r="B526" s="30">
        <f>IF(A526&lt;=Calculator!$B$9,B525+Calculator!$B$6*'Growth rate'!G526,0)</f>
        <v>0</v>
      </c>
      <c r="C526" s="23">
        <f t="shared" si="80"/>
        <v>5.24</v>
      </c>
      <c r="D526" s="23">
        <f t="shared" si="88"/>
        <v>100</v>
      </c>
      <c r="E526" s="23">
        <f t="shared" si="81"/>
        <v>17.96</v>
      </c>
      <c r="F526" s="23">
        <f t="shared" si="82"/>
        <v>17.96</v>
      </c>
      <c r="G526" s="23">
        <f t="shared" si="86"/>
        <v>-16.96</v>
      </c>
      <c r="I526" s="23">
        <v>524</v>
      </c>
      <c r="J526" s="30">
        <f>IF(I526&lt;=Calculator!$F$9,J525+Calculator!$F$6*'Growth rate'!O526,0)</f>
        <v>0</v>
      </c>
      <c r="K526" s="23">
        <f t="shared" si="83"/>
        <v>5.24</v>
      </c>
      <c r="L526" s="23">
        <f t="shared" si="89"/>
        <v>100</v>
      </c>
      <c r="M526" s="23">
        <f t="shared" si="84"/>
        <v>17.96</v>
      </c>
      <c r="N526" s="23">
        <f t="shared" si="85"/>
        <v>17.96</v>
      </c>
      <c r="O526" s="23">
        <f t="shared" si="87"/>
        <v>-16.96</v>
      </c>
    </row>
    <row r="527" spans="1:15" x14ac:dyDescent="0.35">
      <c r="A527" s="23">
        <v>525</v>
      </c>
      <c r="B527" s="30">
        <f>IF(A527&lt;=Calculator!$B$9,B526+Calculator!$B$6*'Growth rate'!G527,0)</f>
        <v>0</v>
      </c>
      <c r="C527" s="23">
        <f t="shared" si="80"/>
        <v>5.25</v>
      </c>
      <c r="D527" s="23">
        <f t="shared" si="88"/>
        <v>100</v>
      </c>
      <c r="E527" s="23">
        <f t="shared" si="81"/>
        <v>18</v>
      </c>
      <c r="F527" s="23">
        <f t="shared" si="82"/>
        <v>18</v>
      </c>
      <c r="G527" s="23">
        <f t="shared" si="86"/>
        <v>-17</v>
      </c>
      <c r="I527" s="23">
        <v>525</v>
      </c>
      <c r="J527" s="30">
        <f>IF(I527&lt;=Calculator!$F$9,J526+Calculator!$F$6*'Growth rate'!O527,0)</f>
        <v>0</v>
      </c>
      <c r="K527" s="23">
        <f t="shared" si="83"/>
        <v>5.25</v>
      </c>
      <c r="L527" s="23">
        <f t="shared" si="89"/>
        <v>100</v>
      </c>
      <c r="M527" s="23">
        <f t="shared" si="84"/>
        <v>18</v>
      </c>
      <c r="N527" s="23">
        <f t="shared" si="85"/>
        <v>18</v>
      </c>
      <c r="O527" s="23">
        <f t="shared" si="87"/>
        <v>-17</v>
      </c>
    </row>
    <row r="528" spans="1:15" x14ac:dyDescent="0.35">
      <c r="A528" s="23">
        <v>526</v>
      </c>
      <c r="B528" s="30">
        <f>IF(A528&lt;=Calculator!$B$9,B527+Calculator!$B$6*'Growth rate'!G528,0)</f>
        <v>0</v>
      </c>
      <c r="C528" s="23">
        <f t="shared" si="80"/>
        <v>5.26</v>
      </c>
      <c r="D528" s="23">
        <f t="shared" si="88"/>
        <v>100</v>
      </c>
      <c r="E528" s="23">
        <f t="shared" si="81"/>
        <v>18.04</v>
      </c>
      <c r="F528" s="23">
        <f t="shared" si="82"/>
        <v>18.04</v>
      </c>
      <c r="G528" s="23">
        <f t="shared" si="86"/>
        <v>-17.04</v>
      </c>
      <c r="I528" s="23">
        <v>526</v>
      </c>
      <c r="J528" s="30">
        <f>IF(I528&lt;=Calculator!$F$9,J527+Calculator!$F$6*'Growth rate'!O528,0)</f>
        <v>0</v>
      </c>
      <c r="K528" s="23">
        <f t="shared" si="83"/>
        <v>5.26</v>
      </c>
      <c r="L528" s="23">
        <f t="shared" si="89"/>
        <v>100</v>
      </c>
      <c r="M528" s="23">
        <f t="shared" si="84"/>
        <v>18.04</v>
      </c>
      <c r="N528" s="23">
        <f t="shared" si="85"/>
        <v>18.04</v>
      </c>
      <c r="O528" s="23">
        <f t="shared" si="87"/>
        <v>-17.04</v>
      </c>
    </row>
    <row r="529" spans="1:15" x14ac:dyDescent="0.35">
      <c r="A529" s="23">
        <v>527</v>
      </c>
      <c r="B529" s="30">
        <f>IF(A529&lt;=Calculator!$B$9,B528+Calculator!$B$6*'Growth rate'!G529,0)</f>
        <v>0</v>
      </c>
      <c r="C529" s="23">
        <f t="shared" si="80"/>
        <v>5.27</v>
      </c>
      <c r="D529" s="23">
        <f t="shared" si="88"/>
        <v>100</v>
      </c>
      <c r="E529" s="23">
        <f t="shared" si="81"/>
        <v>18.079999999999998</v>
      </c>
      <c r="F529" s="23">
        <f t="shared" si="82"/>
        <v>18.079999999999998</v>
      </c>
      <c r="G529" s="23">
        <f t="shared" si="86"/>
        <v>-17.079999999999998</v>
      </c>
      <c r="I529" s="23">
        <v>527</v>
      </c>
      <c r="J529" s="30">
        <f>IF(I529&lt;=Calculator!$F$9,J528+Calculator!$F$6*'Growth rate'!O529,0)</f>
        <v>0</v>
      </c>
      <c r="K529" s="23">
        <f t="shared" si="83"/>
        <v>5.27</v>
      </c>
      <c r="L529" s="23">
        <f t="shared" si="89"/>
        <v>100</v>
      </c>
      <c r="M529" s="23">
        <f t="shared" si="84"/>
        <v>18.079999999999998</v>
      </c>
      <c r="N529" s="23">
        <f t="shared" si="85"/>
        <v>18.079999999999998</v>
      </c>
      <c r="O529" s="23">
        <f t="shared" si="87"/>
        <v>-17.079999999999998</v>
      </c>
    </row>
    <row r="530" spans="1:15" x14ac:dyDescent="0.35">
      <c r="A530" s="23">
        <v>528</v>
      </c>
      <c r="B530" s="30">
        <f>IF(A530&lt;=Calculator!$B$9,B529+Calculator!$B$6*'Growth rate'!G530,0)</f>
        <v>0</v>
      </c>
      <c r="C530" s="23">
        <f t="shared" si="80"/>
        <v>5.28</v>
      </c>
      <c r="D530" s="23">
        <f t="shared" si="88"/>
        <v>100</v>
      </c>
      <c r="E530" s="23">
        <f t="shared" si="81"/>
        <v>18.12</v>
      </c>
      <c r="F530" s="23">
        <f t="shared" si="82"/>
        <v>18.12</v>
      </c>
      <c r="G530" s="23">
        <f t="shared" si="86"/>
        <v>-17.12</v>
      </c>
      <c r="I530" s="23">
        <v>528</v>
      </c>
      <c r="J530" s="30">
        <f>IF(I530&lt;=Calculator!$F$9,J529+Calculator!$F$6*'Growth rate'!O530,0)</f>
        <v>0</v>
      </c>
      <c r="K530" s="23">
        <f t="shared" si="83"/>
        <v>5.28</v>
      </c>
      <c r="L530" s="23">
        <f t="shared" si="89"/>
        <v>100</v>
      </c>
      <c r="M530" s="23">
        <f t="shared" si="84"/>
        <v>18.12</v>
      </c>
      <c r="N530" s="23">
        <f t="shared" si="85"/>
        <v>18.12</v>
      </c>
      <c r="O530" s="23">
        <f t="shared" si="87"/>
        <v>-17.12</v>
      </c>
    </row>
    <row r="531" spans="1:15" x14ac:dyDescent="0.35">
      <c r="A531" s="23">
        <v>529</v>
      </c>
      <c r="B531" s="30">
        <f>IF(A531&lt;=Calculator!$B$9,B530+Calculator!$B$6*'Growth rate'!G531,0)</f>
        <v>0</v>
      </c>
      <c r="C531" s="23">
        <f t="shared" si="80"/>
        <v>5.29</v>
      </c>
      <c r="D531" s="23">
        <f t="shared" si="88"/>
        <v>100</v>
      </c>
      <c r="E531" s="23">
        <f t="shared" si="81"/>
        <v>18.16</v>
      </c>
      <c r="F531" s="23">
        <f t="shared" si="82"/>
        <v>18.16</v>
      </c>
      <c r="G531" s="23">
        <f t="shared" si="86"/>
        <v>-17.16</v>
      </c>
      <c r="I531" s="23">
        <v>529</v>
      </c>
      <c r="J531" s="30">
        <f>IF(I531&lt;=Calculator!$F$9,J530+Calculator!$F$6*'Growth rate'!O531,0)</f>
        <v>0</v>
      </c>
      <c r="K531" s="23">
        <f t="shared" si="83"/>
        <v>5.29</v>
      </c>
      <c r="L531" s="23">
        <f t="shared" si="89"/>
        <v>100</v>
      </c>
      <c r="M531" s="23">
        <f t="shared" si="84"/>
        <v>18.16</v>
      </c>
      <c r="N531" s="23">
        <f t="shared" si="85"/>
        <v>18.16</v>
      </c>
      <c r="O531" s="23">
        <f t="shared" si="87"/>
        <v>-17.16</v>
      </c>
    </row>
    <row r="532" spans="1:15" x14ac:dyDescent="0.35">
      <c r="A532" s="23">
        <v>530</v>
      </c>
      <c r="B532" s="30">
        <f>IF(A532&lt;=Calculator!$B$9,B531+Calculator!$B$6*'Growth rate'!G532,0)</f>
        <v>0</v>
      </c>
      <c r="C532" s="23">
        <f t="shared" si="80"/>
        <v>5.3</v>
      </c>
      <c r="D532" s="23">
        <f t="shared" si="88"/>
        <v>100</v>
      </c>
      <c r="E532" s="23">
        <f t="shared" si="81"/>
        <v>18.2</v>
      </c>
      <c r="F532" s="23">
        <f t="shared" si="82"/>
        <v>18.2</v>
      </c>
      <c r="G532" s="23">
        <f t="shared" si="86"/>
        <v>-17.2</v>
      </c>
      <c r="I532" s="23">
        <v>530</v>
      </c>
      <c r="J532" s="30">
        <f>IF(I532&lt;=Calculator!$F$9,J531+Calculator!$F$6*'Growth rate'!O532,0)</f>
        <v>0</v>
      </c>
      <c r="K532" s="23">
        <f t="shared" si="83"/>
        <v>5.3</v>
      </c>
      <c r="L532" s="23">
        <f t="shared" si="89"/>
        <v>100</v>
      </c>
      <c r="M532" s="23">
        <f t="shared" si="84"/>
        <v>18.2</v>
      </c>
      <c r="N532" s="23">
        <f t="shared" si="85"/>
        <v>18.2</v>
      </c>
      <c r="O532" s="23">
        <f t="shared" si="87"/>
        <v>-17.2</v>
      </c>
    </row>
    <row r="533" spans="1:15" x14ac:dyDescent="0.35">
      <c r="A533" s="23">
        <v>531</v>
      </c>
      <c r="B533" s="30">
        <f>IF(A533&lt;=Calculator!$B$9,B532+Calculator!$B$6*'Growth rate'!G533,0)</f>
        <v>0</v>
      </c>
      <c r="C533" s="23">
        <f t="shared" si="80"/>
        <v>5.31</v>
      </c>
      <c r="D533" s="23">
        <f t="shared" si="88"/>
        <v>100</v>
      </c>
      <c r="E533" s="23">
        <f t="shared" si="81"/>
        <v>18.239999999999998</v>
      </c>
      <c r="F533" s="23">
        <f t="shared" si="82"/>
        <v>18.239999999999998</v>
      </c>
      <c r="G533" s="23">
        <f t="shared" si="86"/>
        <v>-17.239999999999998</v>
      </c>
      <c r="I533" s="23">
        <v>531</v>
      </c>
      <c r="J533" s="30">
        <f>IF(I533&lt;=Calculator!$F$9,J532+Calculator!$F$6*'Growth rate'!O533,0)</f>
        <v>0</v>
      </c>
      <c r="K533" s="23">
        <f t="shared" si="83"/>
        <v>5.31</v>
      </c>
      <c r="L533" s="23">
        <f t="shared" si="89"/>
        <v>100</v>
      </c>
      <c r="M533" s="23">
        <f t="shared" si="84"/>
        <v>18.239999999999998</v>
      </c>
      <c r="N533" s="23">
        <f t="shared" si="85"/>
        <v>18.239999999999998</v>
      </c>
      <c r="O533" s="23">
        <f t="shared" si="87"/>
        <v>-17.239999999999998</v>
      </c>
    </row>
    <row r="534" spans="1:15" x14ac:dyDescent="0.35">
      <c r="A534" s="23">
        <v>532</v>
      </c>
      <c r="B534" s="30">
        <f>IF(A534&lt;=Calculator!$B$9,B533+Calculator!$B$6*'Growth rate'!G534,0)</f>
        <v>0</v>
      </c>
      <c r="C534" s="23">
        <f t="shared" si="80"/>
        <v>5.32</v>
      </c>
      <c r="D534" s="23">
        <f t="shared" si="88"/>
        <v>100</v>
      </c>
      <c r="E534" s="23">
        <f t="shared" si="81"/>
        <v>18.28</v>
      </c>
      <c r="F534" s="23">
        <f t="shared" si="82"/>
        <v>18.28</v>
      </c>
      <c r="G534" s="23">
        <f t="shared" si="86"/>
        <v>-17.28</v>
      </c>
      <c r="I534" s="23">
        <v>532</v>
      </c>
      <c r="J534" s="30">
        <f>IF(I534&lt;=Calculator!$F$9,J533+Calculator!$F$6*'Growth rate'!O534,0)</f>
        <v>0</v>
      </c>
      <c r="K534" s="23">
        <f t="shared" si="83"/>
        <v>5.32</v>
      </c>
      <c r="L534" s="23">
        <f t="shared" si="89"/>
        <v>100</v>
      </c>
      <c r="M534" s="23">
        <f t="shared" si="84"/>
        <v>18.28</v>
      </c>
      <c r="N534" s="23">
        <f t="shared" si="85"/>
        <v>18.28</v>
      </c>
      <c r="O534" s="23">
        <f t="shared" si="87"/>
        <v>-17.28</v>
      </c>
    </row>
    <row r="535" spans="1:15" x14ac:dyDescent="0.35">
      <c r="A535" s="23">
        <v>533</v>
      </c>
      <c r="B535" s="30">
        <f>IF(A535&lt;=Calculator!$B$9,B534+Calculator!$B$6*'Growth rate'!G535,0)</f>
        <v>0</v>
      </c>
      <c r="C535" s="23">
        <f t="shared" si="80"/>
        <v>5.33</v>
      </c>
      <c r="D535" s="23">
        <f t="shared" si="88"/>
        <v>100</v>
      </c>
      <c r="E535" s="23">
        <f t="shared" si="81"/>
        <v>18.32</v>
      </c>
      <c r="F535" s="23">
        <f t="shared" si="82"/>
        <v>18.32</v>
      </c>
      <c r="G535" s="23">
        <f t="shared" si="86"/>
        <v>-17.32</v>
      </c>
      <c r="I535" s="23">
        <v>533</v>
      </c>
      <c r="J535" s="30">
        <f>IF(I535&lt;=Calculator!$F$9,J534+Calculator!$F$6*'Growth rate'!O535,0)</f>
        <v>0</v>
      </c>
      <c r="K535" s="23">
        <f t="shared" si="83"/>
        <v>5.33</v>
      </c>
      <c r="L535" s="23">
        <f t="shared" si="89"/>
        <v>100</v>
      </c>
      <c r="M535" s="23">
        <f t="shared" si="84"/>
        <v>18.32</v>
      </c>
      <c r="N535" s="23">
        <f t="shared" si="85"/>
        <v>18.32</v>
      </c>
      <c r="O535" s="23">
        <f t="shared" si="87"/>
        <v>-17.32</v>
      </c>
    </row>
    <row r="536" spans="1:15" x14ac:dyDescent="0.35">
      <c r="A536" s="23">
        <v>534</v>
      </c>
      <c r="B536" s="30">
        <f>IF(A536&lt;=Calculator!$B$9,B535+Calculator!$B$6*'Growth rate'!G536,0)</f>
        <v>0</v>
      </c>
      <c r="C536" s="23">
        <f t="shared" si="80"/>
        <v>5.34</v>
      </c>
      <c r="D536" s="23">
        <f t="shared" si="88"/>
        <v>100</v>
      </c>
      <c r="E536" s="23">
        <f t="shared" si="81"/>
        <v>18.36</v>
      </c>
      <c r="F536" s="23">
        <f t="shared" si="82"/>
        <v>18.36</v>
      </c>
      <c r="G536" s="23">
        <f t="shared" si="86"/>
        <v>-17.36</v>
      </c>
      <c r="I536" s="23">
        <v>534</v>
      </c>
      <c r="J536" s="30">
        <f>IF(I536&lt;=Calculator!$F$9,J535+Calculator!$F$6*'Growth rate'!O536,0)</f>
        <v>0</v>
      </c>
      <c r="K536" s="23">
        <f t="shared" si="83"/>
        <v>5.34</v>
      </c>
      <c r="L536" s="23">
        <f t="shared" si="89"/>
        <v>100</v>
      </c>
      <c r="M536" s="23">
        <f t="shared" si="84"/>
        <v>18.36</v>
      </c>
      <c r="N536" s="23">
        <f t="shared" si="85"/>
        <v>18.36</v>
      </c>
      <c r="O536" s="23">
        <f t="shared" si="87"/>
        <v>-17.36</v>
      </c>
    </row>
    <row r="537" spans="1:15" x14ac:dyDescent="0.35">
      <c r="A537" s="23">
        <v>535</v>
      </c>
      <c r="B537" s="30">
        <f>IF(A537&lt;=Calculator!$B$9,B536+Calculator!$B$6*'Growth rate'!G537,0)</f>
        <v>0</v>
      </c>
      <c r="C537" s="23">
        <f t="shared" si="80"/>
        <v>5.35</v>
      </c>
      <c r="D537" s="23">
        <f t="shared" si="88"/>
        <v>100</v>
      </c>
      <c r="E537" s="23">
        <f t="shared" si="81"/>
        <v>18.399999999999999</v>
      </c>
      <c r="F537" s="23">
        <f t="shared" si="82"/>
        <v>18.399999999999999</v>
      </c>
      <c r="G537" s="23">
        <f t="shared" si="86"/>
        <v>-17.399999999999999</v>
      </c>
      <c r="I537" s="23">
        <v>535</v>
      </c>
      <c r="J537" s="30">
        <f>IF(I537&lt;=Calculator!$F$9,J536+Calculator!$F$6*'Growth rate'!O537,0)</f>
        <v>0</v>
      </c>
      <c r="K537" s="23">
        <f t="shared" si="83"/>
        <v>5.35</v>
      </c>
      <c r="L537" s="23">
        <f t="shared" si="89"/>
        <v>100</v>
      </c>
      <c r="M537" s="23">
        <f t="shared" si="84"/>
        <v>18.399999999999999</v>
      </c>
      <c r="N537" s="23">
        <f t="shared" si="85"/>
        <v>18.399999999999999</v>
      </c>
      <c r="O537" s="23">
        <f t="shared" si="87"/>
        <v>-17.399999999999999</v>
      </c>
    </row>
    <row r="538" spans="1:15" x14ac:dyDescent="0.35">
      <c r="A538" s="23">
        <v>536</v>
      </c>
      <c r="B538" s="30">
        <f>IF(A538&lt;=Calculator!$B$9,B537+Calculator!$B$6*'Growth rate'!G538,0)</f>
        <v>0</v>
      </c>
      <c r="C538" s="23">
        <f t="shared" si="80"/>
        <v>5.36</v>
      </c>
      <c r="D538" s="23">
        <f t="shared" si="88"/>
        <v>100</v>
      </c>
      <c r="E538" s="23">
        <f t="shared" si="81"/>
        <v>18.440000000000001</v>
      </c>
      <c r="F538" s="23">
        <f t="shared" si="82"/>
        <v>18.440000000000001</v>
      </c>
      <c r="G538" s="23">
        <f t="shared" si="86"/>
        <v>-17.440000000000001</v>
      </c>
      <c r="I538" s="23">
        <v>536</v>
      </c>
      <c r="J538" s="30">
        <f>IF(I538&lt;=Calculator!$F$9,J537+Calculator!$F$6*'Growth rate'!O538,0)</f>
        <v>0</v>
      </c>
      <c r="K538" s="23">
        <f t="shared" si="83"/>
        <v>5.36</v>
      </c>
      <c r="L538" s="23">
        <f t="shared" si="89"/>
        <v>100</v>
      </c>
      <c r="M538" s="23">
        <f t="shared" si="84"/>
        <v>18.440000000000001</v>
      </c>
      <c r="N538" s="23">
        <f t="shared" si="85"/>
        <v>18.440000000000001</v>
      </c>
      <c r="O538" s="23">
        <f t="shared" si="87"/>
        <v>-17.440000000000001</v>
      </c>
    </row>
    <row r="539" spans="1:15" x14ac:dyDescent="0.35">
      <c r="A539" s="23">
        <v>537</v>
      </c>
      <c r="B539" s="30">
        <f>IF(A539&lt;=Calculator!$B$9,B538+Calculator!$B$6*'Growth rate'!G539,0)</f>
        <v>0</v>
      </c>
      <c r="C539" s="23">
        <f t="shared" si="80"/>
        <v>5.37</v>
      </c>
      <c r="D539" s="23">
        <f t="shared" si="88"/>
        <v>100</v>
      </c>
      <c r="E539" s="23">
        <f t="shared" si="81"/>
        <v>18.48</v>
      </c>
      <c r="F539" s="23">
        <f t="shared" si="82"/>
        <v>18.48</v>
      </c>
      <c r="G539" s="23">
        <f t="shared" si="86"/>
        <v>-17.48</v>
      </c>
      <c r="I539" s="23">
        <v>537</v>
      </c>
      <c r="J539" s="30">
        <f>IF(I539&lt;=Calculator!$F$9,J538+Calculator!$F$6*'Growth rate'!O539,0)</f>
        <v>0</v>
      </c>
      <c r="K539" s="23">
        <f t="shared" si="83"/>
        <v>5.37</v>
      </c>
      <c r="L539" s="23">
        <f t="shared" si="89"/>
        <v>100</v>
      </c>
      <c r="M539" s="23">
        <f t="shared" si="84"/>
        <v>18.48</v>
      </c>
      <c r="N539" s="23">
        <f t="shared" si="85"/>
        <v>18.48</v>
      </c>
      <c r="O539" s="23">
        <f t="shared" si="87"/>
        <v>-17.48</v>
      </c>
    </row>
    <row r="540" spans="1:15" x14ac:dyDescent="0.35">
      <c r="A540" s="23">
        <v>538</v>
      </c>
      <c r="B540" s="30">
        <f>IF(A540&lt;=Calculator!$B$9,B539+Calculator!$B$6*'Growth rate'!G540,0)</f>
        <v>0</v>
      </c>
      <c r="C540" s="23">
        <f t="shared" si="80"/>
        <v>5.38</v>
      </c>
      <c r="D540" s="23">
        <f t="shared" si="88"/>
        <v>100</v>
      </c>
      <c r="E540" s="23">
        <f t="shared" si="81"/>
        <v>18.52</v>
      </c>
      <c r="F540" s="23">
        <f t="shared" si="82"/>
        <v>18.52</v>
      </c>
      <c r="G540" s="23">
        <f t="shared" si="86"/>
        <v>-17.52</v>
      </c>
      <c r="I540" s="23">
        <v>538</v>
      </c>
      <c r="J540" s="30">
        <f>IF(I540&lt;=Calculator!$F$9,J539+Calculator!$F$6*'Growth rate'!O540,0)</f>
        <v>0</v>
      </c>
      <c r="K540" s="23">
        <f t="shared" si="83"/>
        <v>5.38</v>
      </c>
      <c r="L540" s="23">
        <f t="shared" si="89"/>
        <v>100</v>
      </c>
      <c r="M540" s="23">
        <f t="shared" si="84"/>
        <v>18.52</v>
      </c>
      <c r="N540" s="23">
        <f t="shared" si="85"/>
        <v>18.52</v>
      </c>
      <c r="O540" s="23">
        <f t="shared" si="87"/>
        <v>-17.52</v>
      </c>
    </row>
    <row r="541" spans="1:15" x14ac:dyDescent="0.35">
      <c r="A541" s="23">
        <v>539</v>
      </c>
      <c r="B541" s="30">
        <f>IF(A541&lt;=Calculator!$B$9,B540+Calculator!$B$6*'Growth rate'!G541,0)</f>
        <v>0</v>
      </c>
      <c r="C541" s="23">
        <f t="shared" si="80"/>
        <v>5.39</v>
      </c>
      <c r="D541" s="23">
        <f t="shared" si="88"/>
        <v>100</v>
      </c>
      <c r="E541" s="23">
        <f t="shared" si="81"/>
        <v>18.559999999999999</v>
      </c>
      <c r="F541" s="23">
        <f t="shared" si="82"/>
        <v>18.559999999999999</v>
      </c>
      <c r="G541" s="23">
        <f t="shared" si="86"/>
        <v>-17.559999999999999</v>
      </c>
      <c r="I541" s="23">
        <v>539</v>
      </c>
      <c r="J541" s="30">
        <f>IF(I541&lt;=Calculator!$F$9,J540+Calculator!$F$6*'Growth rate'!O541,0)</f>
        <v>0</v>
      </c>
      <c r="K541" s="23">
        <f t="shared" si="83"/>
        <v>5.39</v>
      </c>
      <c r="L541" s="23">
        <f t="shared" si="89"/>
        <v>100</v>
      </c>
      <c r="M541" s="23">
        <f t="shared" si="84"/>
        <v>18.559999999999999</v>
      </c>
      <c r="N541" s="23">
        <f t="shared" si="85"/>
        <v>18.559999999999999</v>
      </c>
      <c r="O541" s="23">
        <f t="shared" si="87"/>
        <v>-17.559999999999999</v>
      </c>
    </row>
    <row r="542" spans="1:15" x14ac:dyDescent="0.35">
      <c r="A542" s="23">
        <v>540</v>
      </c>
      <c r="B542" s="30">
        <f>IF(A542&lt;=Calculator!$B$9,B541+Calculator!$B$6*'Growth rate'!G542,0)</f>
        <v>0</v>
      </c>
      <c r="C542" s="23">
        <f t="shared" si="80"/>
        <v>5.4</v>
      </c>
      <c r="D542" s="23">
        <f t="shared" si="88"/>
        <v>100</v>
      </c>
      <c r="E542" s="23">
        <f t="shared" si="81"/>
        <v>18.600000000000001</v>
      </c>
      <c r="F542" s="23">
        <f t="shared" si="82"/>
        <v>18.600000000000001</v>
      </c>
      <c r="G542" s="23">
        <f t="shared" si="86"/>
        <v>-17.600000000000001</v>
      </c>
      <c r="I542" s="23">
        <v>540</v>
      </c>
      <c r="J542" s="30">
        <f>IF(I542&lt;=Calculator!$F$9,J541+Calculator!$F$6*'Growth rate'!O542,0)</f>
        <v>0</v>
      </c>
      <c r="K542" s="23">
        <f t="shared" si="83"/>
        <v>5.4</v>
      </c>
      <c r="L542" s="23">
        <f t="shared" si="89"/>
        <v>100</v>
      </c>
      <c r="M542" s="23">
        <f t="shared" si="84"/>
        <v>18.600000000000001</v>
      </c>
      <c r="N542" s="23">
        <f t="shared" si="85"/>
        <v>18.600000000000001</v>
      </c>
      <c r="O542" s="23">
        <f t="shared" si="87"/>
        <v>-17.600000000000001</v>
      </c>
    </row>
    <row r="543" spans="1:15" x14ac:dyDescent="0.35">
      <c r="A543" s="23">
        <v>541</v>
      </c>
      <c r="B543" s="30">
        <f>IF(A543&lt;=Calculator!$B$9,B542+Calculator!$B$6*'Growth rate'!G543,0)</f>
        <v>0</v>
      </c>
      <c r="C543" s="23">
        <f t="shared" si="80"/>
        <v>5.41</v>
      </c>
      <c r="D543" s="23">
        <f t="shared" si="88"/>
        <v>100</v>
      </c>
      <c r="E543" s="23">
        <f t="shared" si="81"/>
        <v>18.64</v>
      </c>
      <c r="F543" s="23">
        <f t="shared" si="82"/>
        <v>18.64</v>
      </c>
      <c r="G543" s="23">
        <f t="shared" si="86"/>
        <v>-17.64</v>
      </c>
      <c r="I543" s="23">
        <v>541</v>
      </c>
      <c r="J543" s="30">
        <f>IF(I543&lt;=Calculator!$F$9,J542+Calculator!$F$6*'Growth rate'!O543,0)</f>
        <v>0</v>
      </c>
      <c r="K543" s="23">
        <f t="shared" si="83"/>
        <v>5.41</v>
      </c>
      <c r="L543" s="23">
        <f t="shared" si="89"/>
        <v>100</v>
      </c>
      <c r="M543" s="23">
        <f t="shared" si="84"/>
        <v>18.64</v>
      </c>
      <c r="N543" s="23">
        <f t="shared" si="85"/>
        <v>18.64</v>
      </c>
      <c r="O543" s="23">
        <f t="shared" si="87"/>
        <v>-17.64</v>
      </c>
    </row>
    <row r="544" spans="1:15" x14ac:dyDescent="0.35">
      <c r="A544" s="23">
        <v>542</v>
      </c>
      <c r="B544" s="30">
        <f>IF(A544&lt;=Calculator!$B$9,B543+Calculator!$B$6*'Growth rate'!G544,0)</f>
        <v>0</v>
      </c>
      <c r="C544" s="23">
        <f t="shared" si="80"/>
        <v>5.42</v>
      </c>
      <c r="D544" s="23">
        <f t="shared" si="88"/>
        <v>100</v>
      </c>
      <c r="E544" s="23">
        <f t="shared" si="81"/>
        <v>18.68</v>
      </c>
      <c r="F544" s="23">
        <f t="shared" si="82"/>
        <v>18.68</v>
      </c>
      <c r="G544" s="23">
        <f t="shared" si="86"/>
        <v>-17.68</v>
      </c>
      <c r="I544" s="23">
        <v>542</v>
      </c>
      <c r="J544" s="30">
        <f>IF(I544&lt;=Calculator!$F$9,J543+Calculator!$F$6*'Growth rate'!O544,0)</f>
        <v>0</v>
      </c>
      <c r="K544" s="23">
        <f t="shared" si="83"/>
        <v>5.42</v>
      </c>
      <c r="L544" s="23">
        <f t="shared" si="89"/>
        <v>100</v>
      </c>
      <c r="M544" s="23">
        <f t="shared" si="84"/>
        <v>18.68</v>
      </c>
      <c r="N544" s="23">
        <f t="shared" si="85"/>
        <v>18.68</v>
      </c>
      <c r="O544" s="23">
        <f t="shared" si="87"/>
        <v>-17.68</v>
      </c>
    </row>
    <row r="545" spans="1:15" x14ac:dyDescent="0.35">
      <c r="A545" s="23">
        <v>543</v>
      </c>
      <c r="B545" s="30">
        <f>IF(A545&lt;=Calculator!$B$9,B544+Calculator!$B$6*'Growth rate'!G545,0)</f>
        <v>0</v>
      </c>
      <c r="C545" s="23">
        <f t="shared" si="80"/>
        <v>5.43</v>
      </c>
      <c r="D545" s="23">
        <f t="shared" si="88"/>
        <v>100</v>
      </c>
      <c r="E545" s="23">
        <f t="shared" si="81"/>
        <v>18.72</v>
      </c>
      <c r="F545" s="23">
        <f t="shared" si="82"/>
        <v>18.72</v>
      </c>
      <c r="G545" s="23">
        <f t="shared" si="86"/>
        <v>-17.72</v>
      </c>
      <c r="I545" s="23">
        <v>543</v>
      </c>
      <c r="J545" s="30">
        <f>IF(I545&lt;=Calculator!$F$9,J544+Calculator!$F$6*'Growth rate'!O545,0)</f>
        <v>0</v>
      </c>
      <c r="K545" s="23">
        <f t="shared" si="83"/>
        <v>5.43</v>
      </c>
      <c r="L545" s="23">
        <f t="shared" si="89"/>
        <v>100</v>
      </c>
      <c r="M545" s="23">
        <f t="shared" si="84"/>
        <v>18.72</v>
      </c>
      <c r="N545" s="23">
        <f t="shared" si="85"/>
        <v>18.72</v>
      </c>
      <c r="O545" s="23">
        <f t="shared" si="87"/>
        <v>-17.72</v>
      </c>
    </row>
    <row r="546" spans="1:15" x14ac:dyDescent="0.35">
      <c r="A546" s="23">
        <v>544</v>
      </c>
      <c r="B546" s="30">
        <f>IF(A546&lt;=Calculator!$B$9,B545+Calculator!$B$6*'Growth rate'!G546,0)</f>
        <v>0</v>
      </c>
      <c r="C546" s="23">
        <f t="shared" si="80"/>
        <v>5.44</v>
      </c>
      <c r="D546" s="23">
        <f t="shared" si="88"/>
        <v>100</v>
      </c>
      <c r="E546" s="23">
        <f t="shared" si="81"/>
        <v>18.760000000000002</v>
      </c>
      <c r="F546" s="23">
        <f t="shared" si="82"/>
        <v>18.760000000000002</v>
      </c>
      <c r="G546" s="23">
        <f t="shared" si="86"/>
        <v>-17.760000000000002</v>
      </c>
      <c r="I546" s="23">
        <v>544</v>
      </c>
      <c r="J546" s="30">
        <f>IF(I546&lt;=Calculator!$F$9,J545+Calculator!$F$6*'Growth rate'!O546,0)</f>
        <v>0</v>
      </c>
      <c r="K546" s="23">
        <f t="shared" si="83"/>
        <v>5.44</v>
      </c>
      <c r="L546" s="23">
        <f t="shared" si="89"/>
        <v>100</v>
      </c>
      <c r="M546" s="23">
        <f t="shared" si="84"/>
        <v>18.760000000000002</v>
      </c>
      <c r="N546" s="23">
        <f t="shared" si="85"/>
        <v>18.760000000000002</v>
      </c>
      <c r="O546" s="23">
        <f t="shared" si="87"/>
        <v>-17.760000000000002</v>
      </c>
    </row>
    <row r="547" spans="1:15" x14ac:dyDescent="0.35">
      <c r="A547" s="23">
        <v>545</v>
      </c>
      <c r="B547" s="30">
        <f>IF(A547&lt;=Calculator!$B$9,B546+Calculator!$B$6*'Growth rate'!G547,0)</f>
        <v>0</v>
      </c>
      <c r="C547" s="23">
        <f t="shared" si="80"/>
        <v>5.45</v>
      </c>
      <c r="D547" s="23">
        <f t="shared" si="88"/>
        <v>100</v>
      </c>
      <c r="E547" s="23">
        <f t="shared" si="81"/>
        <v>18.8</v>
      </c>
      <c r="F547" s="23">
        <f t="shared" si="82"/>
        <v>18.8</v>
      </c>
      <c r="G547" s="23">
        <f t="shared" si="86"/>
        <v>-17.8</v>
      </c>
      <c r="I547" s="23">
        <v>545</v>
      </c>
      <c r="J547" s="30">
        <f>IF(I547&lt;=Calculator!$F$9,J546+Calculator!$F$6*'Growth rate'!O547,0)</f>
        <v>0</v>
      </c>
      <c r="K547" s="23">
        <f t="shared" si="83"/>
        <v>5.45</v>
      </c>
      <c r="L547" s="23">
        <f t="shared" si="89"/>
        <v>100</v>
      </c>
      <c r="M547" s="23">
        <f t="shared" si="84"/>
        <v>18.8</v>
      </c>
      <c r="N547" s="23">
        <f t="shared" si="85"/>
        <v>18.8</v>
      </c>
      <c r="O547" s="23">
        <f t="shared" si="87"/>
        <v>-17.8</v>
      </c>
    </row>
    <row r="548" spans="1:15" x14ac:dyDescent="0.35">
      <c r="A548" s="23">
        <v>546</v>
      </c>
      <c r="B548" s="30">
        <f>IF(A548&lt;=Calculator!$B$9,B547+Calculator!$B$6*'Growth rate'!G548,0)</f>
        <v>0</v>
      </c>
      <c r="C548" s="23">
        <f t="shared" si="80"/>
        <v>5.46</v>
      </c>
      <c r="D548" s="23">
        <f t="shared" si="88"/>
        <v>100</v>
      </c>
      <c r="E548" s="23">
        <f t="shared" si="81"/>
        <v>18.84</v>
      </c>
      <c r="F548" s="23">
        <f t="shared" si="82"/>
        <v>18.84</v>
      </c>
      <c r="G548" s="23">
        <f t="shared" si="86"/>
        <v>-17.84</v>
      </c>
      <c r="I548" s="23">
        <v>546</v>
      </c>
      <c r="J548" s="30">
        <f>IF(I548&lt;=Calculator!$F$9,J547+Calculator!$F$6*'Growth rate'!O548,0)</f>
        <v>0</v>
      </c>
      <c r="K548" s="23">
        <f t="shared" si="83"/>
        <v>5.46</v>
      </c>
      <c r="L548" s="23">
        <f t="shared" si="89"/>
        <v>100</v>
      </c>
      <c r="M548" s="23">
        <f t="shared" si="84"/>
        <v>18.84</v>
      </c>
      <c r="N548" s="23">
        <f t="shared" si="85"/>
        <v>18.84</v>
      </c>
      <c r="O548" s="23">
        <f t="shared" si="87"/>
        <v>-17.84</v>
      </c>
    </row>
    <row r="549" spans="1:15" x14ac:dyDescent="0.35">
      <c r="A549" s="23">
        <v>547</v>
      </c>
      <c r="B549" s="30">
        <f>IF(A549&lt;=Calculator!$B$9,B548+Calculator!$B$6*'Growth rate'!G549,0)</f>
        <v>0</v>
      </c>
      <c r="C549" s="23">
        <f t="shared" si="80"/>
        <v>5.47</v>
      </c>
      <c r="D549" s="23">
        <f t="shared" si="88"/>
        <v>100</v>
      </c>
      <c r="E549" s="23">
        <f t="shared" si="81"/>
        <v>18.88</v>
      </c>
      <c r="F549" s="23">
        <f t="shared" si="82"/>
        <v>18.88</v>
      </c>
      <c r="G549" s="23">
        <f t="shared" si="86"/>
        <v>-17.88</v>
      </c>
      <c r="I549" s="23">
        <v>547</v>
      </c>
      <c r="J549" s="30">
        <f>IF(I549&lt;=Calculator!$F$9,J548+Calculator!$F$6*'Growth rate'!O549,0)</f>
        <v>0</v>
      </c>
      <c r="K549" s="23">
        <f t="shared" si="83"/>
        <v>5.47</v>
      </c>
      <c r="L549" s="23">
        <f t="shared" si="89"/>
        <v>100</v>
      </c>
      <c r="M549" s="23">
        <f t="shared" si="84"/>
        <v>18.88</v>
      </c>
      <c r="N549" s="23">
        <f t="shared" si="85"/>
        <v>18.88</v>
      </c>
      <c r="O549" s="23">
        <f t="shared" si="87"/>
        <v>-17.88</v>
      </c>
    </row>
    <row r="550" spans="1:15" x14ac:dyDescent="0.35">
      <c r="A550" s="23">
        <v>548</v>
      </c>
      <c r="B550" s="30">
        <f>IF(A550&lt;=Calculator!$B$9,B549+Calculator!$B$6*'Growth rate'!G550,0)</f>
        <v>0</v>
      </c>
      <c r="C550" s="23">
        <f t="shared" si="80"/>
        <v>5.48</v>
      </c>
      <c r="D550" s="23">
        <f t="shared" si="88"/>
        <v>100</v>
      </c>
      <c r="E550" s="23">
        <f t="shared" si="81"/>
        <v>18.920000000000002</v>
      </c>
      <c r="F550" s="23">
        <f t="shared" si="82"/>
        <v>18.920000000000002</v>
      </c>
      <c r="G550" s="23">
        <f t="shared" si="86"/>
        <v>-17.920000000000002</v>
      </c>
      <c r="I550" s="23">
        <v>548</v>
      </c>
      <c r="J550" s="30">
        <f>IF(I550&lt;=Calculator!$F$9,J549+Calculator!$F$6*'Growth rate'!O550,0)</f>
        <v>0</v>
      </c>
      <c r="K550" s="23">
        <f t="shared" si="83"/>
        <v>5.48</v>
      </c>
      <c r="L550" s="23">
        <f t="shared" si="89"/>
        <v>100</v>
      </c>
      <c r="M550" s="23">
        <f t="shared" si="84"/>
        <v>18.920000000000002</v>
      </c>
      <c r="N550" s="23">
        <f t="shared" si="85"/>
        <v>18.920000000000002</v>
      </c>
      <c r="O550" s="23">
        <f t="shared" si="87"/>
        <v>-17.920000000000002</v>
      </c>
    </row>
    <row r="551" spans="1:15" x14ac:dyDescent="0.35">
      <c r="A551" s="23">
        <v>549</v>
      </c>
      <c r="B551" s="30">
        <f>IF(A551&lt;=Calculator!$B$9,B550+Calculator!$B$6*'Growth rate'!G551,0)</f>
        <v>0</v>
      </c>
      <c r="C551" s="23">
        <f t="shared" si="80"/>
        <v>5.49</v>
      </c>
      <c r="D551" s="23">
        <f t="shared" si="88"/>
        <v>100</v>
      </c>
      <c r="E551" s="23">
        <f t="shared" si="81"/>
        <v>18.96</v>
      </c>
      <c r="F551" s="23">
        <f t="shared" si="82"/>
        <v>18.96</v>
      </c>
      <c r="G551" s="23">
        <f t="shared" si="86"/>
        <v>-17.96</v>
      </c>
      <c r="I551" s="23">
        <v>549</v>
      </c>
      <c r="J551" s="30">
        <f>IF(I551&lt;=Calculator!$F$9,J550+Calculator!$F$6*'Growth rate'!O551,0)</f>
        <v>0</v>
      </c>
      <c r="K551" s="23">
        <f t="shared" si="83"/>
        <v>5.49</v>
      </c>
      <c r="L551" s="23">
        <f t="shared" si="89"/>
        <v>100</v>
      </c>
      <c r="M551" s="23">
        <f t="shared" si="84"/>
        <v>18.96</v>
      </c>
      <c r="N551" s="23">
        <f t="shared" si="85"/>
        <v>18.96</v>
      </c>
      <c r="O551" s="23">
        <f t="shared" si="87"/>
        <v>-17.96</v>
      </c>
    </row>
    <row r="552" spans="1:15" x14ac:dyDescent="0.35">
      <c r="A552" s="23">
        <v>550</v>
      </c>
      <c r="B552" s="30">
        <f>IF(A552&lt;=Calculator!$B$9,B551+Calculator!$B$6*'Growth rate'!G552,0)</f>
        <v>0</v>
      </c>
      <c r="C552" s="23">
        <f t="shared" si="80"/>
        <v>5.5</v>
      </c>
      <c r="D552" s="23">
        <f t="shared" si="88"/>
        <v>100</v>
      </c>
      <c r="E552" s="23">
        <f t="shared" si="81"/>
        <v>19</v>
      </c>
      <c r="F552" s="23">
        <f t="shared" si="82"/>
        <v>19</v>
      </c>
      <c r="G552" s="23">
        <f t="shared" si="86"/>
        <v>-18</v>
      </c>
      <c r="I552" s="23">
        <v>550</v>
      </c>
      <c r="J552" s="30">
        <f>IF(I552&lt;=Calculator!$F$9,J551+Calculator!$F$6*'Growth rate'!O552,0)</f>
        <v>0</v>
      </c>
      <c r="K552" s="23">
        <f t="shared" si="83"/>
        <v>5.5</v>
      </c>
      <c r="L552" s="23">
        <f t="shared" si="89"/>
        <v>100</v>
      </c>
      <c r="M552" s="23">
        <f t="shared" si="84"/>
        <v>19</v>
      </c>
      <c r="N552" s="23">
        <f t="shared" si="85"/>
        <v>19</v>
      </c>
      <c r="O552" s="23">
        <f t="shared" si="87"/>
        <v>-18</v>
      </c>
    </row>
    <row r="553" spans="1:15" x14ac:dyDescent="0.35">
      <c r="A553" s="23">
        <v>551</v>
      </c>
      <c r="B553" s="30">
        <f>IF(A553&lt;=Calculator!$B$9,B552+Calculator!$B$6*'Growth rate'!G553,0)</f>
        <v>0</v>
      </c>
      <c r="C553" s="23">
        <f t="shared" si="80"/>
        <v>5.51</v>
      </c>
      <c r="D553" s="23">
        <f t="shared" si="88"/>
        <v>100</v>
      </c>
      <c r="E553" s="23">
        <f t="shared" si="81"/>
        <v>19.04</v>
      </c>
      <c r="F553" s="23">
        <f t="shared" si="82"/>
        <v>19.04</v>
      </c>
      <c r="G553" s="23">
        <f t="shared" si="86"/>
        <v>-18.04</v>
      </c>
      <c r="I553" s="23">
        <v>551</v>
      </c>
      <c r="J553" s="30">
        <f>IF(I553&lt;=Calculator!$F$9,J552+Calculator!$F$6*'Growth rate'!O553,0)</f>
        <v>0</v>
      </c>
      <c r="K553" s="23">
        <f t="shared" si="83"/>
        <v>5.51</v>
      </c>
      <c r="L553" s="23">
        <f t="shared" si="89"/>
        <v>100</v>
      </c>
      <c r="M553" s="23">
        <f t="shared" si="84"/>
        <v>19.04</v>
      </c>
      <c r="N553" s="23">
        <f t="shared" si="85"/>
        <v>19.04</v>
      </c>
      <c r="O553" s="23">
        <f t="shared" si="87"/>
        <v>-18.04</v>
      </c>
    </row>
    <row r="554" spans="1:15" x14ac:dyDescent="0.35">
      <c r="A554" s="23">
        <v>552</v>
      </c>
      <c r="B554" s="30">
        <f>IF(A554&lt;=Calculator!$B$9,B553+Calculator!$B$6*'Growth rate'!G554,0)</f>
        <v>0</v>
      </c>
      <c r="C554" s="23">
        <f t="shared" si="80"/>
        <v>5.52</v>
      </c>
      <c r="D554" s="23">
        <f t="shared" si="88"/>
        <v>100</v>
      </c>
      <c r="E554" s="23">
        <f t="shared" si="81"/>
        <v>19.079999999999998</v>
      </c>
      <c r="F554" s="23">
        <f t="shared" si="82"/>
        <v>19.079999999999998</v>
      </c>
      <c r="G554" s="23">
        <f t="shared" si="86"/>
        <v>-18.079999999999998</v>
      </c>
      <c r="I554" s="23">
        <v>552</v>
      </c>
      <c r="J554" s="30">
        <f>IF(I554&lt;=Calculator!$F$9,J553+Calculator!$F$6*'Growth rate'!O554,0)</f>
        <v>0</v>
      </c>
      <c r="K554" s="23">
        <f t="shared" si="83"/>
        <v>5.52</v>
      </c>
      <c r="L554" s="23">
        <f t="shared" si="89"/>
        <v>100</v>
      </c>
      <c r="M554" s="23">
        <f t="shared" si="84"/>
        <v>19.079999999999998</v>
      </c>
      <c r="N554" s="23">
        <f t="shared" si="85"/>
        <v>19.079999999999998</v>
      </c>
      <c r="O554" s="23">
        <f t="shared" si="87"/>
        <v>-18.079999999999998</v>
      </c>
    </row>
    <row r="555" spans="1:15" x14ac:dyDescent="0.35">
      <c r="A555" s="23">
        <v>553</v>
      </c>
      <c r="B555" s="30">
        <f>IF(A555&lt;=Calculator!$B$9,B554+Calculator!$B$6*'Growth rate'!G555,0)</f>
        <v>0</v>
      </c>
      <c r="C555" s="23">
        <f t="shared" si="80"/>
        <v>5.53</v>
      </c>
      <c r="D555" s="23">
        <f t="shared" si="88"/>
        <v>100</v>
      </c>
      <c r="E555" s="23">
        <f t="shared" si="81"/>
        <v>19.12</v>
      </c>
      <c r="F555" s="23">
        <f t="shared" si="82"/>
        <v>19.12</v>
      </c>
      <c r="G555" s="23">
        <f t="shared" si="86"/>
        <v>-18.12</v>
      </c>
      <c r="I555" s="23">
        <v>553</v>
      </c>
      <c r="J555" s="30">
        <f>IF(I555&lt;=Calculator!$F$9,J554+Calculator!$F$6*'Growth rate'!O555,0)</f>
        <v>0</v>
      </c>
      <c r="K555" s="23">
        <f t="shared" si="83"/>
        <v>5.53</v>
      </c>
      <c r="L555" s="23">
        <f t="shared" si="89"/>
        <v>100</v>
      </c>
      <c r="M555" s="23">
        <f t="shared" si="84"/>
        <v>19.12</v>
      </c>
      <c r="N555" s="23">
        <f t="shared" si="85"/>
        <v>19.12</v>
      </c>
      <c r="O555" s="23">
        <f t="shared" si="87"/>
        <v>-18.12</v>
      </c>
    </row>
    <row r="556" spans="1:15" x14ac:dyDescent="0.35">
      <c r="A556" s="23">
        <v>554</v>
      </c>
      <c r="B556" s="30">
        <f>IF(A556&lt;=Calculator!$B$9,B555+Calculator!$B$6*'Growth rate'!G556,0)</f>
        <v>0</v>
      </c>
      <c r="C556" s="23">
        <f t="shared" si="80"/>
        <v>5.54</v>
      </c>
      <c r="D556" s="23">
        <f t="shared" si="88"/>
        <v>100</v>
      </c>
      <c r="E556" s="23">
        <f t="shared" si="81"/>
        <v>19.16</v>
      </c>
      <c r="F556" s="23">
        <f t="shared" si="82"/>
        <v>19.16</v>
      </c>
      <c r="G556" s="23">
        <f t="shared" si="86"/>
        <v>-18.16</v>
      </c>
      <c r="I556" s="23">
        <v>554</v>
      </c>
      <c r="J556" s="30">
        <f>IF(I556&lt;=Calculator!$F$9,J555+Calculator!$F$6*'Growth rate'!O556,0)</f>
        <v>0</v>
      </c>
      <c r="K556" s="23">
        <f t="shared" si="83"/>
        <v>5.54</v>
      </c>
      <c r="L556" s="23">
        <f t="shared" si="89"/>
        <v>100</v>
      </c>
      <c r="M556" s="23">
        <f t="shared" si="84"/>
        <v>19.16</v>
      </c>
      <c r="N556" s="23">
        <f t="shared" si="85"/>
        <v>19.16</v>
      </c>
      <c r="O556" s="23">
        <f t="shared" si="87"/>
        <v>-18.16</v>
      </c>
    </row>
    <row r="557" spans="1:15" x14ac:dyDescent="0.35">
      <c r="A557" s="23">
        <v>555</v>
      </c>
      <c r="B557" s="30">
        <f>IF(A557&lt;=Calculator!$B$9,B556+Calculator!$B$6*'Growth rate'!G557,0)</f>
        <v>0</v>
      </c>
      <c r="C557" s="23">
        <f t="shared" si="80"/>
        <v>5.55</v>
      </c>
      <c r="D557" s="23">
        <f t="shared" si="88"/>
        <v>100</v>
      </c>
      <c r="E557" s="23">
        <f t="shared" si="81"/>
        <v>19.2</v>
      </c>
      <c r="F557" s="23">
        <f t="shared" si="82"/>
        <v>19.2</v>
      </c>
      <c r="G557" s="23">
        <f t="shared" si="86"/>
        <v>-18.2</v>
      </c>
      <c r="I557" s="23">
        <v>555</v>
      </c>
      <c r="J557" s="30">
        <f>IF(I557&lt;=Calculator!$F$9,J556+Calculator!$F$6*'Growth rate'!O557,0)</f>
        <v>0</v>
      </c>
      <c r="K557" s="23">
        <f t="shared" si="83"/>
        <v>5.55</v>
      </c>
      <c r="L557" s="23">
        <f t="shared" si="89"/>
        <v>100</v>
      </c>
      <c r="M557" s="23">
        <f t="shared" si="84"/>
        <v>19.2</v>
      </c>
      <c r="N557" s="23">
        <f t="shared" si="85"/>
        <v>19.2</v>
      </c>
      <c r="O557" s="23">
        <f t="shared" si="87"/>
        <v>-18.2</v>
      </c>
    </row>
    <row r="558" spans="1:15" x14ac:dyDescent="0.35">
      <c r="A558" s="23">
        <v>556</v>
      </c>
      <c r="B558" s="30">
        <f>IF(A558&lt;=Calculator!$B$9,B557+Calculator!$B$6*'Growth rate'!G558,0)</f>
        <v>0</v>
      </c>
      <c r="C558" s="23">
        <f t="shared" si="80"/>
        <v>5.56</v>
      </c>
      <c r="D558" s="23">
        <f t="shared" si="88"/>
        <v>100</v>
      </c>
      <c r="E558" s="23">
        <f t="shared" si="81"/>
        <v>19.239999999999998</v>
      </c>
      <c r="F558" s="23">
        <f t="shared" si="82"/>
        <v>19.239999999999998</v>
      </c>
      <c r="G558" s="23">
        <f t="shared" si="86"/>
        <v>-18.239999999999998</v>
      </c>
      <c r="I558" s="23">
        <v>556</v>
      </c>
      <c r="J558" s="30">
        <f>IF(I558&lt;=Calculator!$F$9,J557+Calculator!$F$6*'Growth rate'!O558,0)</f>
        <v>0</v>
      </c>
      <c r="K558" s="23">
        <f t="shared" si="83"/>
        <v>5.56</v>
      </c>
      <c r="L558" s="23">
        <f t="shared" si="89"/>
        <v>100</v>
      </c>
      <c r="M558" s="23">
        <f t="shared" si="84"/>
        <v>19.239999999999998</v>
      </c>
      <c r="N558" s="23">
        <f t="shared" si="85"/>
        <v>19.239999999999998</v>
      </c>
      <c r="O558" s="23">
        <f t="shared" si="87"/>
        <v>-18.239999999999998</v>
      </c>
    </row>
    <row r="559" spans="1:15" x14ac:dyDescent="0.35">
      <c r="A559" s="23">
        <v>557</v>
      </c>
      <c r="B559" s="30">
        <f>IF(A559&lt;=Calculator!$B$9,B558+Calculator!$B$6*'Growth rate'!G559,0)</f>
        <v>0</v>
      </c>
      <c r="C559" s="23">
        <f t="shared" si="80"/>
        <v>5.57</v>
      </c>
      <c r="D559" s="23">
        <f t="shared" si="88"/>
        <v>100</v>
      </c>
      <c r="E559" s="23">
        <f t="shared" si="81"/>
        <v>19.28</v>
      </c>
      <c r="F559" s="23">
        <f t="shared" si="82"/>
        <v>19.28</v>
      </c>
      <c r="G559" s="23">
        <f t="shared" si="86"/>
        <v>-18.28</v>
      </c>
      <c r="I559" s="23">
        <v>557</v>
      </c>
      <c r="J559" s="30">
        <f>IF(I559&lt;=Calculator!$F$9,J558+Calculator!$F$6*'Growth rate'!O559,0)</f>
        <v>0</v>
      </c>
      <c r="K559" s="23">
        <f t="shared" si="83"/>
        <v>5.57</v>
      </c>
      <c r="L559" s="23">
        <f t="shared" si="89"/>
        <v>100</v>
      </c>
      <c r="M559" s="23">
        <f t="shared" si="84"/>
        <v>19.28</v>
      </c>
      <c r="N559" s="23">
        <f t="shared" si="85"/>
        <v>19.28</v>
      </c>
      <c r="O559" s="23">
        <f t="shared" si="87"/>
        <v>-18.28</v>
      </c>
    </row>
    <row r="560" spans="1:15" x14ac:dyDescent="0.35">
      <c r="A560" s="23">
        <v>558</v>
      </c>
      <c r="B560" s="30">
        <f>IF(A560&lt;=Calculator!$B$9,B559+Calculator!$B$6*'Growth rate'!G560,0)</f>
        <v>0</v>
      </c>
      <c r="C560" s="23">
        <f t="shared" si="80"/>
        <v>5.58</v>
      </c>
      <c r="D560" s="23">
        <f t="shared" si="88"/>
        <v>100</v>
      </c>
      <c r="E560" s="23">
        <f t="shared" si="81"/>
        <v>19.32</v>
      </c>
      <c r="F560" s="23">
        <f t="shared" si="82"/>
        <v>19.32</v>
      </c>
      <c r="G560" s="23">
        <f t="shared" si="86"/>
        <v>-18.32</v>
      </c>
      <c r="I560" s="23">
        <v>558</v>
      </c>
      <c r="J560" s="30">
        <f>IF(I560&lt;=Calculator!$F$9,J559+Calculator!$F$6*'Growth rate'!O560,0)</f>
        <v>0</v>
      </c>
      <c r="K560" s="23">
        <f t="shared" si="83"/>
        <v>5.58</v>
      </c>
      <c r="L560" s="23">
        <f t="shared" si="89"/>
        <v>100</v>
      </c>
      <c r="M560" s="23">
        <f t="shared" si="84"/>
        <v>19.32</v>
      </c>
      <c r="N560" s="23">
        <f t="shared" si="85"/>
        <v>19.32</v>
      </c>
      <c r="O560" s="23">
        <f t="shared" si="87"/>
        <v>-18.32</v>
      </c>
    </row>
    <row r="561" spans="1:15" x14ac:dyDescent="0.35">
      <c r="A561" s="23">
        <v>559</v>
      </c>
      <c r="B561" s="30">
        <f>IF(A561&lt;=Calculator!$B$9,B560+Calculator!$B$6*'Growth rate'!G561,0)</f>
        <v>0</v>
      </c>
      <c r="C561" s="23">
        <f t="shared" si="80"/>
        <v>5.59</v>
      </c>
      <c r="D561" s="23">
        <f t="shared" si="88"/>
        <v>100</v>
      </c>
      <c r="E561" s="23">
        <f t="shared" si="81"/>
        <v>19.36</v>
      </c>
      <c r="F561" s="23">
        <f t="shared" si="82"/>
        <v>19.36</v>
      </c>
      <c r="G561" s="23">
        <f t="shared" si="86"/>
        <v>-18.36</v>
      </c>
      <c r="I561" s="23">
        <v>559</v>
      </c>
      <c r="J561" s="30">
        <f>IF(I561&lt;=Calculator!$F$9,J560+Calculator!$F$6*'Growth rate'!O561,0)</f>
        <v>0</v>
      </c>
      <c r="K561" s="23">
        <f t="shared" si="83"/>
        <v>5.59</v>
      </c>
      <c r="L561" s="23">
        <f t="shared" si="89"/>
        <v>100</v>
      </c>
      <c r="M561" s="23">
        <f t="shared" si="84"/>
        <v>19.36</v>
      </c>
      <c r="N561" s="23">
        <f t="shared" si="85"/>
        <v>19.36</v>
      </c>
      <c r="O561" s="23">
        <f t="shared" si="87"/>
        <v>-18.36</v>
      </c>
    </row>
    <row r="562" spans="1:15" x14ac:dyDescent="0.35">
      <c r="A562" s="23">
        <v>560</v>
      </c>
      <c r="B562" s="30">
        <f>IF(A562&lt;=Calculator!$B$9,B561+Calculator!$B$6*'Growth rate'!G562,0)</f>
        <v>0</v>
      </c>
      <c r="C562" s="23">
        <f t="shared" si="80"/>
        <v>5.6</v>
      </c>
      <c r="D562" s="23">
        <f t="shared" si="88"/>
        <v>100</v>
      </c>
      <c r="E562" s="23">
        <f t="shared" si="81"/>
        <v>19.399999999999999</v>
      </c>
      <c r="F562" s="23">
        <f t="shared" si="82"/>
        <v>19.399999999999999</v>
      </c>
      <c r="G562" s="23">
        <f t="shared" si="86"/>
        <v>-18.399999999999999</v>
      </c>
      <c r="I562" s="23">
        <v>560</v>
      </c>
      <c r="J562" s="30">
        <f>IF(I562&lt;=Calculator!$F$9,J561+Calculator!$F$6*'Growth rate'!O562,0)</f>
        <v>0</v>
      </c>
      <c r="K562" s="23">
        <f t="shared" si="83"/>
        <v>5.6</v>
      </c>
      <c r="L562" s="23">
        <f t="shared" si="89"/>
        <v>100</v>
      </c>
      <c r="M562" s="23">
        <f t="shared" si="84"/>
        <v>19.399999999999999</v>
      </c>
      <c r="N562" s="23">
        <f t="shared" si="85"/>
        <v>19.399999999999999</v>
      </c>
      <c r="O562" s="23">
        <f t="shared" si="87"/>
        <v>-18.399999999999999</v>
      </c>
    </row>
    <row r="563" spans="1:15" x14ac:dyDescent="0.35">
      <c r="A563" s="23">
        <v>561</v>
      </c>
      <c r="B563" s="30">
        <f>IF(A563&lt;=Calculator!$B$9,B562+Calculator!$B$6*'Growth rate'!G563,0)</f>
        <v>0</v>
      </c>
      <c r="C563" s="23">
        <f t="shared" si="80"/>
        <v>5.61</v>
      </c>
      <c r="D563" s="23">
        <f t="shared" si="88"/>
        <v>100</v>
      </c>
      <c r="E563" s="23">
        <f t="shared" si="81"/>
        <v>19.440000000000001</v>
      </c>
      <c r="F563" s="23">
        <f t="shared" si="82"/>
        <v>19.440000000000001</v>
      </c>
      <c r="G563" s="23">
        <f t="shared" si="86"/>
        <v>-18.440000000000001</v>
      </c>
      <c r="I563" s="23">
        <v>561</v>
      </c>
      <c r="J563" s="30">
        <f>IF(I563&lt;=Calculator!$F$9,J562+Calculator!$F$6*'Growth rate'!O563,0)</f>
        <v>0</v>
      </c>
      <c r="K563" s="23">
        <f t="shared" si="83"/>
        <v>5.61</v>
      </c>
      <c r="L563" s="23">
        <f t="shared" si="89"/>
        <v>100</v>
      </c>
      <c r="M563" s="23">
        <f t="shared" si="84"/>
        <v>19.440000000000001</v>
      </c>
      <c r="N563" s="23">
        <f t="shared" si="85"/>
        <v>19.440000000000001</v>
      </c>
      <c r="O563" s="23">
        <f t="shared" si="87"/>
        <v>-18.440000000000001</v>
      </c>
    </row>
    <row r="564" spans="1:15" x14ac:dyDescent="0.35">
      <c r="A564" s="23">
        <v>562</v>
      </c>
      <c r="B564" s="30">
        <f>IF(A564&lt;=Calculator!$B$9,B563+Calculator!$B$6*'Growth rate'!G564,0)</f>
        <v>0</v>
      </c>
      <c r="C564" s="23">
        <f t="shared" si="80"/>
        <v>5.62</v>
      </c>
      <c r="D564" s="23">
        <f t="shared" si="88"/>
        <v>100</v>
      </c>
      <c r="E564" s="23">
        <f t="shared" si="81"/>
        <v>19.48</v>
      </c>
      <c r="F564" s="23">
        <f t="shared" si="82"/>
        <v>19.48</v>
      </c>
      <c r="G564" s="23">
        <f t="shared" si="86"/>
        <v>-18.48</v>
      </c>
      <c r="I564" s="23">
        <v>562</v>
      </c>
      <c r="J564" s="30">
        <f>IF(I564&lt;=Calculator!$F$9,J563+Calculator!$F$6*'Growth rate'!O564,0)</f>
        <v>0</v>
      </c>
      <c r="K564" s="23">
        <f t="shared" si="83"/>
        <v>5.62</v>
      </c>
      <c r="L564" s="23">
        <f t="shared" si="89"/>
        <v>100</v>
      </c>
      <c r="M564" s="23">
        <f t="shared" si="84"/>
        <v>19.48</v>
      </c>
      <c r="N564" s="23">
        <f t="shared" si="85"/>
        <v>19.48</v>
      </c>
      <c r="O564" s="23">
        <f t="shared" si="87"/>
        <v>-18.48</v>
      </c>
    </row>
    <row r="565" spans="1:15" x14ac:dyDescent="0.35">
      <c r="A565" s="23">
        <v>563</v>
      </c>
      <c r="B565" s="30">
        <f>IF(A565&lt;=Calculator!$B$9,B564+Calculator!$B$6*'Growth rate'!G565,0)</f>
        <v>0</v>
      </c>
      <c r="C565" s="23">
        <f t="shared" si="80"/>
        <v>5.63</v>
      </c>
      <c r="D565" s="23">
        <f t="shared" si="88"/>
        <v>100</v>
      </c>
      <c r="E565" s="23">
        <f t="shared" si="81"/>
        <v>19.52</v>
      </c>
      <c r="F565" s="23">
        <f t="shared" si="82"/>
        <v>19.52</v>
      </c>
      <c r="G565" s="23">
        <f t="shared" si="86"/>
        <v>-18.52</v>
      </c>
      <c r="I565" s="23">
        <v>563</v>
      </c>
      <c r="J565" s="30">
        <f>IF(I565&lt;=Calculator!$F$9,J564+Calculator!$F$6*'Growth rate'!O565,0)</f>
        <v>0</v>
      </c>
      <c r="K565" s="23">
        <f t="shared" si="83"/>
        <v>5.63</v>
      </c>
      <c r="L565" s="23">
        <f t="shared" si="89"/>
        <v>100</v>
      </c>
      <c r="M565" s="23">
        <f t="shared" si="84"/>
        <v>19.52</v>
      </c>
      <c r="N565" s="23">
        <f t="shared" si="85"/>
        <v>19.52</v>
      </c>
      <c r="O565" s="23">
        <f t="shared" si="87"/>
        <v>-18.52</v>
      </c>
    </row>
    <row r="566" spans="1:15" x14ac:dyDescent="0.35">
      <c r="A566" s="23">
        <v>564</v>
      </c>
      <c r="B566" s="30">
        <f>IF(A566&lt;=Calculator!$B$9,B565+Calculator!$B$6*'Growth rate'!G566,0)</f>
        <v>0</v>
      </c>
      <c r="C566" s="23">
        <f t="shared" si="80"/>
        <v>5.64</v>
      </c>
      <c r="D566" s="23">
        <f t="shared" si="88"/>
        <v>100</v>
      </c>
      <c r="E566" s="23">
        <f t="shared" si="81"/>
        <v>19.559999999999999</v>
      </c>
      <c r="F566" s="23">
        <f t="shared" si="82"/>
        <v>19.559999999999999</v>
      </c>
      <c r="G566" s="23">
        <f t="shared" si="86"/>
        <v>-18.559999999999999</v>
      </c>
      <c r="I566" s="23">
        <v>564</v>
      </c>
      <c r="J566" s="30">
        <f>IF(I566&lt;=Calculator!$F$9,J565+Calculator!$F$6*'Growth rate'!O566,0)</f>
        <v>0</v>
      </c>
      <c r="K566" s="23">
        <f t="shared" si="83"/>
        <v>5.64</v>
      </c>
      <c r="L566" s="23">
        <f t="shared" si="89"/>
        <v>100</v>
      </c>
      <c r="M566" s="23">
        <f t="shared" si="84"/>
        <v>19.559999999999999</v>
      </c>
      <c r="N566" s="23">
        <f t="shared" si="85"/>
        <v>19.559999999999999</v>
      </c>
      <c r="O566" s="23">
        <f t="shared" si="87"/>
        <v>-18.559999999999999</v>
      </c>
    </row>
    <row r="567" spans="1:15" x14ac:dyDescent="0.35">
      <c r="A567" s="23">
        <v>565</v>
      </c>
      <c r="B567" s="30">
        <f>IF(A567&lt;=Calculator!$B$9,B566+Calculator!$B$6*'Growth rate'!G567,0)</f>
        <v>0</v>
      </c>
      <c r="C567" s="23">
        <f t="shared" si="80"/>
        <v>5.65</v>
      </c>
      <c r="D567" s="23">
        <f t="shared" si="88"/>
        <v>100</v>
      </c>
      <c r="E567" s="23">
        <f t="shared" si="81"/>
        <v>19.600000000000001</v>
      </c>
      <c r="F567" s="23">
        <f t="shared" si="82"/>
        <v>19.600000000000001</v>
      </c>
      <c r="G567" s="23">
        <f t="shared" si="86"/>
        <v>-18.600000000000001</v>
      </c>
      <c r="I567" s="23">
        <v>565</v>
      </c>
      <c r="J567" s="30">
        <f>IF(I567&lt;=Calculator!$F$9,J566+Calculator!$F$6*'Growth rate'!O567,0)</f>
        <v>0</v>
      </c>
      <c r="K567" s="23">
        <f t="shared" si="83"/>
        <v>5.65</v>
      </c>
      <c r="L567" s="23">
        <f t="shared" si="89"/>
        <v>100</v>
      </c>
      <c r="M567" s="23">
        <f t="shared" si="84"/>
        <v>19.600000000000001</v>
      </c>
      <c r="N567" s="23">
        <f t="shared" si="85"/>
        <v>19.600000000000001</v>
      </c>
      <c r="O567" s="23">
        <f t="shared" si="87"/>
        <v>-18.600000000000001</v>
      </c>
    </row>
    <row r="568" spans="1:15" x14ac:dyDescent="0.35">
      <c r="A568" s="23">
        <v>566</v>
      </c>
      <c r="B568" s="30">
        <f>IF(A568&lt;=Calculator!$B$9,B567+Calculator!$B$6*'Growth rate'!G568,0)</f>
        <v>0</v>
      </c>
      <c r="C568" s="23">
        <f t="shared" si="80"/>
        <v>5.66</v>
      </c>
      <c r="D568" s="23">
        <f t="shared" si="88"/>
        <v>100</v>
      </c>
      <c r="E568" s="23">
        <f t="shared" si="81"/>
        <v>19.64</v>
      </c>
      <c r="F568" s="23">
        <f t="shared" si="82"/>
        <v>19.64</v>
      </c>
      <c r="G568" s="23">
        <f t="shared" si="86"/>
        <v>-18.64</v>
      </c>
      <c r="I568" s="23">
        <v>566</v>
      </c>
      <c r="J568" s="30">
        <f>IF(I568&lt;=Calculator!$F$9,J567+Calculator!$F$6*'Growth rate'!O568,0)</f>
        <v>0</v>
      </c>
      <c r="K568" s="23">
        <f t="shared" si="83"/>
        <v>5.66</v>
      </c>
      <c r="L568" s="23">
        <f t="shared" si="89"/>
        <v>100</v>
      </c>
      <c r="M568" s="23">
        <f t="shared" si="84"/>
        <v>19.64</v>
      </c>
      <c r="N568" s="23">
        <f t="shared" si="85"/>
        <v>19.64</v>
      </c>
      <c r="O568" s="23">
        <f t="shared" si="87"/>
        <v>-18.64</v>
      </c>
    </row>
    <row r="569" spans="1:15" x14ac:dyDescent="0.35">
      <c r="A569" s="23">
        <v>567</v>
      </c>
      <c r="B569" s="30">
        <f>IF(A569&lt;=Calculator!$B$9,B568+Calculator!$B$6*'Growth rate'!G569,0)</f>
        <v>0</v>
      </c>
      <c r="C569" s="23">
        <f t="shared" si="80"/>
        <v>5.67</v>
      </c>
      <c r="D569" s="23">
        <f t="shared" si="88"/>
        <v>100</v>
      </c>
      <c r="E569" s="23">
        <f t="shared" si="81"/>
        <v>19.68</v>
      </c>
      <c r="F569" s="23">
        <f t="shared" si="82"/>
        <v>19.68</v>
      </c>
      <c r="G569" s="23">
        <f t="shared" si="86"/>
        <v>-18.68</v>
      </c>
      <c r="I569" s="23">
        <v>567</v>
      </c>
      <c r="J569" s="30">
        <f>IF(I569&lt;=Calculator!$F$9,J568+Calculator!$F$6*'Growth rate'!O569,0)</f>
        <v>0</v>
      </c>
      <c r="K569" s="23">
        <f t="shared" si="83"/>
        <v>5.67</v>
      </c>
      <c r="L569" s="23">
        <f t="shared" si="89"/>
        <v>100</v>
      </c>
      <c r="M569" s="23">
        <f t="shared" si="84"/>
        <v>19.68</v>
      </c>
      <c r="N569" s="23">
        <f t="shared" si="85"/>
        <v>19.68</v>
      </c>
      <c r="O569" s="23">
        <f t="shared" si="87"/>
        <v>-18.68</v>
      </c>
    </row>
    <row r="570" spans="1:15" x14ac:dyDescent="0.35">
      <c r="A570" s="23">
        <v>568</v>
      </c>
      <c r="B570" s="30">
        <f>IF(A570&lt;=Calculator!$B$9,B569+Calculator!$B$6*'Growth rate'!G570,0)</f>
        <v>0</v>
      </c>
      <c r="C570" s="23">
        <f t="shared" si="80"/>
        <v>5.68</v>
      </c>
      <c r="D570" s="23">
        <f t="shared" si="88"/>
        <v>100</v>
      </c>
      <c r="E570" s="23">
        <f t="shared" si="81"/>
        <v>19.72</v>
      </c>
      <c r="F570" s="23">
        <f t="shared" si="82"/>
        <v>19.72</v>
      </c>
      <c r="G570" s="23">
        <f t="shared" si="86"/>
        <v>-18.72</v>
      </c>
      <c r="I570" s="23">
        <v>568</v>
      </c>
      <c r="J570" s="30">
        <f>IF(I570&lt;=Calculator!$F$9,J569+Calculator!$F$6*'Growth rate'!O570,0)</f>
        <v>0</v>
      </c>
      <c r="K570" s="23">
        <f t="shared" si="83"/>
        <v>5.68</v>
      </c>
      <c r="L570" s="23">
        <f t="shared" si="89"/>
        <v>100</v>
      </c>
      <c r="M570" s="23">
        <f t="shared" si="84"/>
        <v>19.72</v>
      </c>
      <c r="N570" s="23">
        <f t="shared" si="85"/>
        <v>19.72</v>
      </c>
      <c r="O570" s="23">
        <f t="shared" si="87"/>
        <v>-18.72</v>
      </c>
    </row>
    <row r="571" spans="1:15" x14ac:dyDescent="0.35">
      <c r="A571" s="23">
        <v>569</v>
      </c>
      <c r="B571" s="30">
        <f>IF(A571&lt;=Calculator!$B$9,B570+Calculator!$B$6*'Growth rate'!G571,0)</f>
        <v>0</v>
      </c>
      <c r="C571" s="23">
        <f t="shared" si="80"/>
        <v>5.69</v>
      </c>
      <c r="D571" s="23">
        <f t="shared" si="88"/>
        <v>100</v>
      </c>
      <c r="E571" s="23">
        <f t="shared" si="81"/>
        <v>19.760000000000002</v>
      </c>
      <c r="F571" s="23">
        <f t="shared" si="82"/>
        <v>19.760000000000002</v>
      </c>
      <c r="G571" s="23">
        <f t="shared" si="86"/>
        <v>-18.760000000000002</v>
      </c>
      <c r="I571" s="23">
        <v>569</v>
      </c>
      <c r="J571" s="30">
        <f>IF(I571&lt;=Calculator!$F$9,J570+Calculator!$F$6*'Growth rate'!O571,0)</f>
        <v>0</v>
      </c>
      <c r="K571" s="23">
        <f t="shared" si="83"/>
        <v>5.69</v>
      </c>
      <c r="L571" s="23">
        <f t="shared" si="89"/>
        <v>100</v>
      </c>
      <c r="M571" s="23">
        <f t="shared" si="84"/>
        <v>19.760000000000002</v>
      </c>
      <c r="N571" s="23">
        <f t="shared" si="85"/>
        <v>19.760000000000002</v>
      </c>
      <c r="O571" s="23">
        <f t="shared" si="87"/>
        <v>-18.760000000000002</v>
      </c>
    </row>
    <row r="572" spans="1:15" x14ac:dyDescent="0.35">
      <c r="A572" s="23">
        <v>570</v>
      </c>
      <c r="B572" s="30">
        <f>IF(A572&lt;=Calculator!$B$9,B571+Calculator!$B$6*'Growth rate'!G572,0)</f>
        <v>0</v>
      </c>
      <c r="C572" s="23">
        <f t="shared" si="80"/>
        <v>5.7</v>
      </c>
      <c r="D572" s="23">
        <f t="shared" si="88"/>
        <v>100</v>
      </c>
      <c r="E572" s="23">
        <f t="shared" si="81"/>
        <v>19.8</v>
      </c>
      <c r="F572" s="23">
        <f t="shared" si="82"/>
        <v>19.8</v>
      </c>
      <c r="G572" s="23">
        <f t="shared" si="86"/>
        <v>-18.8</v>
      </c>
      <c r="I572" s="23">
        <v>570</v>
      </c>
      <c r="J572" s="30">
        <f>IF(I572&lt;=Calculator!$F$9,J571+Calculator!$F$6*'Growth rate'!O572,0)</f>
        <v>0</v>
      </c>
      <c r="K572" s="23">
        <f t="shared" si="83"/>
        <v>5.7</v>
      </c>
      <c r="L572" s="23">
        <f t="shared" si="89"/>
        <v>100</v>
      </c>
      <c r="M572" s="23">
        <f t="shared" si="84"/>
        <v>19.8</v>
      </c>
      <c r="N572" s="23">
        <f t="shared" si="85"/>
        <v>19.8</v>
      </c>
      <c r="O572" s="23">
        <f t="shared" si="87"/>
        <v>-18.8</v>
      </c>
    </row>
    <row r="573" spans="1:15" x14ac:dyDescent="0.35">
      <c r="A573" s="23">
        <v>571</v>
      </c>
      <c r="B573" s="30">
        <f>IF(A573&lt;=Calculator!$B$9,B572+Calculator!$B$6*'Growth rate'!G573,0)</f>
        <v>0</v>
      </c>
      <c r="C573" s="23">
        <f t="shared" si="80"/>
        <v>5.71</v>
      </c>
      <c r="D573" s="23">
        <f t="shared" si="88"/>
        <v>100</v>
      </c>
      <c r="E573" s="23">
        <f t="shared" si="81"/>
        <v>19.84</v>
      </c>
      <c r="F573" s="23">
        <f t="shared" si="82"/>
        <v>19.84</v>
      </c>
      <c r="G573" s="23">
        <f t="shared" si="86"/>
        <v>-18.84</v>
      </c>
      <c r="I573" s="23">
        <v>571</v>
      </c>
      <c r="J573" s="30">
        <f>IF(I573&lt;=Calculator!$F$9,J572+Calculator!$F$6*'Growth rate'!O573,0)</f>
        <v>0</v>
      </c>
      <c r="K573" s="23">
        <f t="shared" si="83"/>
        <v>5.71</v>
      </c>
      <c r="L573" s="23">
        <f t="shared" si="89"/>
        <v>100</v>
      </c>
      <c r="M573" s="23">
        <f t="shared" si="84"/>
        <v>19.84</v>
      </c>
      <c r="N573" s="23">
        <f t="shared" si="85"/>
        <v>19.84</v>
      </c>
      <c r="O573" s="23">
        <f t="shared" si="87"/>
        <v>-18.84</v>
      </c>
    </row>
    <row r="574" spans="1:15" x14ac:dyDescent="0.35">
      <c r="A574" s="23">
        <v>572</v>
      </c>
      <c r="B574" s="30">
        <f>IF(A574&lt;=Calculator!$B$9,B573+Calculator!$B$6*'Growth rate'!G574,0)</f>
        <v>0</v>
      </c>
      <c r="C574" s="23">
        <f t="shared" si="80"/>
        <v>5.72</v>
      </c>
      <c r="D574" s="23">
        <f t="shared" si="88"/>
        <v>100</v>
      </c>
      <c r="E574" s="23">
        <f t="shared" si="81"/>
        <v>19.88</v>
      </c>
      <c r="F574" s="23">
        <f t="shared" si="82"/>
        <v>19.88</v>
      </c>
      <c r="G574" s="23">
        <f t="shared" si="86"/>
        <v>-18.88</v>
      </c>
      <c r="I574" s="23">
        <v>572</v>
      </c>
      <c r="J574" s="30">
        <f>IF(I574&lt;=Calculator!$F$9,J573+Calculator!$F$6*'Growth rate'!O574,0)</f>
        <v>0</v>
      </c>
      <c r="K574" s="23">
        <f t="shared" si="83"/>
        <v>5.72</v>
      </c>
      <c r="L574" s="23">
        <f t="shared" si="89"/>
        <v>100</v>
      </c>
      <c r="M574" s="23">
        <f t="shared" si="84"/>
        <v>19.88</v>
      </c>
      <c r="N574" s="23">
        <f t="shared" si="85"/>
        <v>19.88</v>
      </c>
      <c r="O574" s="23">
        <f t="shared" si="87"/>
        <v>-18.88</v>
      </c>
    </row>
    <row r="575" spans="1:15" x14ac:dyDescent="0.35">
      <c r="A575" s="23">
        <v>573</v>
      </c>
      <c r="B575" s="30">
        <f>IF(A575&lt;=Calculator!$B$9,B574+Calculator!$B$6*'Growth rate'!G575,0)</f>
        <v>0</v>
      </c>
      <c r="C575" s="23">
        <f t="shared" si="80"/>
        <v>5.73</v>
      </c>
      <c r="D575" s="23">
        <f t="shared" si="88"/>
        <v>100</v>
      </c>
      <c r="E575" s="23">
        <f t="shared" si="81"/>
        <v>19.920000000000002</v>
      </c>
      <c r="F575" s="23">
        <f t="shared" si="82"/>
        <v>19.920000000000002</v>
      </c>
      <c r="G575" s="23">
        <f t="shared" si="86"/>
        <v>-18.920000000000002</v>
      </c>
      <c r="I575" s="23">
        <v>573</v>
      </c>
      <c r="J575" s="30">
        <f>IF(I575&lt;=Calculator!$F$9,J574+Calculator!$F$6*'Growth rate'!O575,0)</f>
        <v>0</v>
      </c>
      <c r="K575" s="23">
        <f t="shared" si="83"/>
        <v>5.73</v>
      </c>
      <c r="L575" s="23">
        <f t="shared" si="89"/>
        <v>100</v>
      </c>
      <c r="M575" s="23">
        <f t="shared" si="84"/>
        <v>19.920000000000002</v>
      </c>
      <c r="N575" s="23">
        <f t="shared" si="85"/>
        <v>19.920000000000002</v>
      </c>
      <c r="O575" s="23">
        <f t="shared" si="87"/>
        <v>-18.920000000000002</v>
      </c>
    </row>
    <row r="576" spans="1:15" x14ac:dyDescent="0.35">
      <c r="A576" s="23">
        <v>574</v>
      </c>
      <c r="B576" s="30">
        <f>IF(A576&lt;=Calculator!$B$9,B575+Calculator!$B$6*'Growth rate'!G576,0)</f>
        <v>0</v>
      </c>
      <c r="C576" s="23">
        <f t="shared" si="80"/>
        <v>5.74</v>
      </c>
      <c r="D576" s="23">
        <f t="shared" si="88"/>
        <v>100</v>
      </c>
      <c r="E576" s="23">
        <f t="shared" si="81"/>
        <v>19.96</v>
      </c>
      <c r="F576" s="23">
        <f t="shared" si="82"/>
        <v>19.96</v>
      </c>
      <c r="G576" s="23">
        <f t="shared" si="86"/>
        <v>-18.96</v>
      </c>
      <c r="I576" s="23">
        <v>574</v>
      </c>
      <c r="J576" s="30">
        <f>IF(I576&lt;=Calculator!$F$9,J575+Calculator!$F$6*'Growth rate'!O576,0)</f>
        <v>0</v>
      </c>
      <c r="K576" s="23">
        <f t="shared" si="83"/>
        <v>5.74</v>
      </c>
      <c r="L576" s="23">
        <f t="shared" si="89"/>
        <v>100</v>
      </c>
      <c r="M576" s="23">
        <f t="shared" si="84"/>
        <v>19.96</v>
      </c>
      <c r="N576" s="23">
        <f t="shared" si="85"/>
        <v>19.96</v>
      </c>
      <c r="O576" s="23">
        <f t="shared" si="87"/>
        <v>-18.96</v>
      </c>
    </row>
    <row r="577" spans="1:15" x14ac:dyDescent="0.35">
      <c r="A577" s="23">
        <v>575</v>
      </c>
      <c r="B577" s="30">
        <f>IF(A577&lt;=Calculator!$B$9,B576+Calculator!$B$6*'Growth rate'!G577,0)</f>
        <v>0</v>
      </c>
      <c r="C577" s="23">
        <f t="shared" si="80"/>
        <v>5.75</v>
      </c>
      <c r="D577" s="23">
        <f t="shared" si="88"/>
        <v>100</v>
      </c>
      <c r="E577" s="23">
        <f t="shared" si="81"/>
        <v>20</v>
      </c>
      <c r="F577" s="23">
        <f t="shared" si="82"/>
        <v>20</v>
      </c>
      <c r="G577" s="23">
        <f t="shared" si="86"/>
        <v>-19</v>
      </c>
      <c r="I577" s="23">
        <v>575</v>
      </c>
      <c r="J577" s="30">
        <f>IF(I577&lt;=Calculator!$F$9,J576+Calculator!$F$6*'Growth rate'!O577,0)</f>
        <v>0</v>
      </c>
      <c r="K577" s="23">
        <f t="shared" si="83"/>
        <v>5.75</v>
      </c>
      <c r="L577" s="23">
        <f t="shared" si="89"/>
        <v>100</v>
      </c>
      <c r="M577" s="23">
        <f t="shared" si="84"/>
        <v>20</v>
      </c>
      <c r="N577" s="23">
        <f t="shared" si="85"/>
        <v>20</v>
      </c>
      <c r="O577" s="23">
        <f t="shared" si="87"/>
        <v>-19</v>
      </c>
    </row>
    <row r="578" spans="1:15" x14ac:dyDescent="0.35">
      <c r="A578" s="23">
        <v>576</v>
      </c>
      <c r="B578" s="30">
        <f>IF(A578&lt;=Calculator!$B$9,B577+Calculator!$B$6*'Growth rate'!G578,0)</f>
        <v>0</v>
      </c>
      <c r="C578" s="23">
        <f t="shared" si="80"/>
        <v>5.76</v>
      </c>
      <c r="D578" s="23">
        <f t="shared" si="88"/>
        <v>100</v>
      </c>
      <c r="E578" s="23">
        <f t="shared" si="81"/>
        <v>20.04</v>
      </c>
      <c r="F578" s="23">
        <f t="shared" si="82"/>
        <v>20.04</v>
      </c>
      <c r="G578" s="23">
        <f t="shared" si="86"/>
        <v>-19.04</v>
      </c>
      <c r="I578" s="23">
        <v>576</v>
      </c>
      <c r="J578" s="30">
        <f>IF(I578&lt;=Calculator!$F$9,J577+Calculator!$F$6*'Growth rate'!O578,0)</f>
        <v>0</v>
      </c>
      <c r="K578" s="23">
        <f t="shared" si="83"/>
        <v>5.76</v>
      </c>
      <c r="L578" s="23">
        <f t="shared" si="89"/>
        <v>100</v>
      </c>
      <c r="M578" s="23">
        <f t="shared" si="84"/>
        <v>20.04</v>
      </c>
      <c r="N578" s="23">
        <f t="shared" si="85"/>
        <v>20.04</v>
      </c>
      <c r="O578" s="23">
        <f t="shared" si="87"/>
        <v>-19.04</v>
      </c>
    </row>
    <row r="579" spans="1:15" x14ac:dyDescent="0.35">
      <c r="A579" s="23">
        <v>577</v>
      </c>
      <c r="B579" s="30">
        <f>IF(A579&lt;=Calculator!$B$9,B578+Calculator!$B$6*'Growth rate'!G579,0)</f>
        <v>0</v>
      </c>
      <c r="C579" s="23">
        <f t="shared" ref="C579:C602" si="90">A579/D579</f>
        <v>5.77</v>
      </c>
      <c r="D579" s="23">
        <f t="shared" si="88"/>
        <v>100</v>
      </c>
      <c r="E579" s="23">
        <f t="shared" ref="E579:E602" si="91">((C579-0.75)/25)*100</f>
        <v>20.079999999999998</v>
      </c>
      <c r="F579" s="23">
        <f t="shared" ref="F579:F602" si="92">IF(E579&lt;0,0,E579)</f>
        <v>20.079999999999998</v>
      </c>
      <c r="G579" s="23">
        <f t="shared" si="86"/>
        <v>-19.079999999999998</v>
      </c>
      <c r="I579" s="23">
        <v>577</v>
      </c>
      <c r="J579" s="30">
        <f>IF(I579&lt;=Calculator!$F$9,J578+Calculator!$F$6*'Growth rate'!O579,0)</f>
        <v>0</v>
      </c>
      <c r="K579" s="23">
        <f t="shared" ref="K579:K602" si="93">I579/L579</f>
        <v>5.77</v>
      </c>
      <c r="L579" s="23">
        <f t="shared" si="89"/>
        <v>100</v>
      </c>
      <c r="M579" s="23">
        <f t="shared" ref="M579:M602" si="94">((K579-0.75)/25)*100</f>
        <v>20.079999999999998</v>
      </c>
      <c r="N579" s="23">
        <f t="shared" ref="N579:N602" si="95">IF(M579&lt;0,0,M579)</f>
        <v>20.079999999999998</v>
      </c>
      <c r="O579" s="23">
        <f t="shared" si="87"/>
        <v>-19.079999999999998</v>
      </c>
    </row>
    <row r="580" spans="1:15" x14ac:dyDescent="0.35">
      <c r="A580" s="23">
        <v>578</v>
      </c>
      <c r="B580" s="30">
        <f>IF(A580&lt;=Calculator!$B$9,B579+Calculator!$B$6*'Growth rate'!G580,0)</f>
        <v>0</v>
      </c>
      <c r="C580" s="23">
        <f t="shared" si="90"/>
        <v>5.78</v>
      </c>
      <c r="D580" s="23">
        <f t="shared" si="88"/>
        <v>100</v>
      </c>
      <c r="E580" s="23">
        <f t="shared" si="91"/>
        <v>20.12</v>
      </c>
      <c r="F580" s="23">
        <f t="shared" si="92"/>
        <v>20.12</v>
      </c>
      <c r="G580" s="23">
        <f t="shared" ref="G580:G602" si="96">1-F580</f>
        <v>-19.12</v>
      </c>
      <c r="I580" s="23">
        <v>578</v>
      </c>
      <c r="J580" s="30">
        <f>IF(I580&lt;=Calculator!$F$9,J579+Calculator!$F$6*'Growth rate'!O580,0)</f>
        <v>0</v>
      </c>
      <c r="K580" s="23">
        <f t="shared" si="93"/>
        <v>5.78</v>
      </c>
      <c r="L580" s="23">
        <f t="shared" si="89"/>
        <v>100</v>
      </c>
      <c r="M580" s="23">
        <f t="shared" si="94"/>
        <v>20.12</v>
      </c>
      <c r="N580" s="23">
        <f t="shared" si="95"/>
        <v>20.12</v>
      </c>
      <c r="O580" s="23">
        <f t="shared" ref="O580:O602" si="97">1-N580</f>
        <v>-19.12</v>
      </c>
    </row>
    <row r="581" spans="1:15" x14ac:dyDescent="0.35">
      <c r="A581" s="23">
        <v>579</v>
      </c>
      <c r="B581" s="30">
        <f>IF(A581&lt;=Calculator!$B$9,B580+Calculator!$B$6*'Growth rate'!G581,0)</f>
        <v>0</v>
      </c>
      <c r="C581" s="23">
        <f t="shared" si="90"/>
        <v>5.79</v>
      </c>
      <c r="D581" s="23">
        <f t="shared" ref="D581:D602" si="98">D580</f>
        <v>100</v>
      </c>
      <c r="E581" s="23">
        <f t="shared" si="91"/>
        <v>20.16</v>
      </c>
      <c r="F581" s="23">
        <f t="shared" si="92"/>
        <v>20.16</v>
      </c>
      <c r="G581" s="23">
        <f t="shared" si="96"/>
        <v>-19.16</v>
      </c>
      <c r="I581" s="23">
        <v>579</v>
      </c>
      <c r="J581" s="30">
        <f>IF(I581&lt;=Calculator!$F$9,J580+Calculator!$F$6*'Growth rate'!O581,0)</f>
        <v>0</v>
      </c>
      <c r="K581" s="23">
        <f t="shared" si="93"/>
        <v>5.79</v>
      </c>
      <c r="L581" s="23">
        <f t="shared" ref="L581:L602" si="99">L580</f>
        <v>100</v>
      </c>
      <c r="M581" s="23">
        <f t="shared" si="94"/>
        <v>20.16</v>
      </c>
      <c r="N581" s="23">
        <f t="shared" si="95"/>
        <v>20.16</v>
      </c>
      <c r="O581" s="23">
        <f t="shared" si="97"/>
        <v>-19.16</v>
      </c>
    </row>
    <row r="582" spans="1:15" x14ac:dyDescent="0.35">
      <c r="A582" s="23">
        <v>580</v>
      </c>
      <c r="B582" s="30">
        <f>IF(A582&lt;=Calculator!$B$9,B581+Calculator!$B$6*'Growth rate'!G582,0)</f>
        <v>0</v>
      </c>
      <c r="C582" s="23">
        <f t="shared" si="90"/>
        <v>5.8</v>
      </c>
      <c r="D582" s="23">
        <f t="shared" si="98"/>
        <v>100</v>
      </c>
      <c r="E582" s="23">
        <f t="shared" si="91"/>
        <v>20.2</v>
      </c>
      <c r="F582" s="23">
        <f t="shared" si="92"/>
        <v>20.2</v>
      </c>
      <c r="G582" s="23">
        <f t="shared" si="96"/>
        <v>-19.2</v>
      </c>
      <c r="I582" s="23">
        <v>580</v>
      </c>
      <c r="J582" s="30">
        <f>IF(I582&lt;=Calculator!$F$9,J581+Calculator!$F$6*'Growth rate'!O582,0)</f>
        <v>0</v>
      </c>
      <c r="K582" s="23">
        <f t="shared" si="93"/>
        <v>5.8</v>
      </c>
      <c r="L582" s="23">
        <f t="shared" si="99"/>
        <v>100</v>
      </c>
      <c r="M582" s="23">
        <f t="shared" si="94"/>
        <v>20.2</v>
      </c>
      <c r="N582" s="23">
        <f t="shared" si="95"/>
        <v>20.2</v>
      </c>
      <c r="O582" s="23">
        <f t="shared" si="97"/>
        <v>-19.2</v>
      </c>
    </row>
    <row r="583" spans="1:15" x14ac:dyDescent="0.35">
      <c r="A583" s="23">
        <v>581</v>
      </c>
      <c r="B583" s="30">
        <f>IF(A583&lt;=Calculator!$B$9,B582+Calculator!$B$6*'Growth rate'!G583,0)</f>
        <v>0</v>
      </c>
      <c r="C583" s="23">
        <f t="shared" si="90"/>
        <v>5.81</v>
      </c>
      <c r="D583" s="23">
        <f t="shared" si="98"/>
        <v>100</v>
      </c>
      <c r="E583" s="23">
        <f t="shared" si="91"/>
        <v>20.239999999999998</v>
      </c>
      <c r="F583" s="23">
        <f t="shared" si="92"/>
        <v>20.239999999999998</v>
      </c>
      <c r="G583" s="23">
        <f t="shared" si="96"/>
        <v>-19.239999999999998</v>
      </c>
      <c r="I583" s="23">
        <v>581</v>
      </c>
      <c r="J583" s="30">
        <f>IF(I583&lt;=Calculator!$F$9,J582+Calculator!$F$6*'Growth rate'!O583,0)</f>
        <v>0</v>
      </c>
      <c r="K583" s="23">
        <f t="shared" si="93"/>
        <v>5.81</v>
      </c>
      <c r="L583" s="23">
        <f t="shared" si="99"/>
        <v>100</v>
      </c>
      <c r="M583" s="23">
        <f t="shared" si="94"/>
        <v>20.239999999999998</v>
      </c>
      <c r="N583" s="23">
        <f t="shared" si="95"/>
        <v>20.239999999999998</v>
      </c>
      <c r="O583" s="23">
        <f t="shared" si="97"/>
        <v>-19.239999999999998</v>
      </c>
    </row>
    <row r="584" spans="1:15" x14ac:dyDescent="0.35">
      <c r="A584" s="23">
        <v>582</v>
      </c>
      <c r="B584" s="30">
        <f>IF(A584&lt;=Calculator!$B$9,B583+Calculator!$B$6*'Growth rate'!G584,0)</f>
        <v>0</v>
      </c>
      <c r="C584" s="23">
        <f t="shared" si="90"/>
        <v>5.82</v>
      </c>
      <c r="D584" s="23">
        <f t="shared" si="98"/>
        <v>100</v>
      </c>
      <c r="E584" s="23">
        <f t="shared" si="91"/>
        <v>20.28</v>
      </c>
      <c r="F584" s="23">
        <f t="shared" si="92"/>
        <v>20.28</v>
      </c>
      <c r="G584" s="23">
        <f t="shared" si="96"/>
        <v>-19.28</v>
      </c>
      <c r="I584" s="23">
        <v>582</v>
      </c>
      <c r="J584" s="30">
        <f>IF(I584&lt;=Calculator!$F$9,J583+Calculator!$F$6*'Growth rate'!O584,0)</f>
        <v>0</v>
      </c>
      <c r="K584" s="23">
        <f t="shared" si="93"/>
        <v>5.82</v>
      </c>
      <c r="L584" s="23">
        <f t="shared" si="99"/>
        <v>100</v>
      </c>
      <c r="M584" s="23">
        <f t="shared" si="94"/>
        <v>20.28</v>
      </c>
      <c r="N584" s="23">
        <f t="shared" si="95"/>
        <v>20.28</v>
      </c>
      <c r="O584" s="23">
        <f t="shared" si="97"/>
        <v>-19.28</v>
      </c>
    </row>
    <row r="585" spans="1:15" x14ac:dyDescent="0.35">
      <c r="A585" s="23">
        <v>583</v>
      </c>
      <c r="B585" s="30">
        <f>IF(A585&lt;=Calculator!$B$9,B584+Calculator!$B$6*'Growth rate'!G585,0)</f>
        <v>0</v>
      </c>
      <c r="C585" s="23">
        <f t="shared" si="90"/>
        <v>5.83</v>
      </c>
      <c r="D585" s="23">
        <f t="shared" si="98"/>
        <v>100</v>
      </c>
      <c r="E585" s="23">
        <f t="shared" si="91"/>
        <v>20.32</v>
      </c>
      <c r="F585" s="23">
        <f t="shared" si="92"/>
        <v>20.32</v>
      </c>
      <c r="G585" s="23">
        <f t="shared" si="96"/>
        <v>-19.32</v>
      </c>
      <c r="I585" s="23">
        <v>583</v>
      </c>
      <c r="J585" s="30">
        <f>IF(I585&lt;=Calculator!$F$9,J584+Calculator!$F$6*'Growth rate'!O585,0)</f>
        <v>0</v>
      </c>
      <c r="K585" s="23">
        <f t="shared" si="93"/>
        <v>5.83</v>
      </c>
      <c r="L585" s="23">
        <f t="shared" si="99"/>
        <v>100</v>
      </c>
      <c r="M585" s="23">
        <f t="shared" si="94"/>
        <v>20.32</v>
      </c>
      <c r="N585" s="23">
        <f t="shared" si="95"/>
        <v>20.32</v>
      </c>
      <c r="O585" s="23">
        <f t="shared" si="97"/>
        <v>-19.32</v>
      </c>
    </row>
    <row r="586" spans="1:15" x14ac:dyDescent="0.35">
      <c r="A586" s="23">
        <v>584</v>
      </c>
      <c r="B586" s="30">
        <f>IF(A586&lt;=Calculator!$B$9,B585+Calculator!$B$6*'Growth rate'!G586,0)</f>
        <v>0</v>
      </c>
      <c r="C586" s="23">
        <f t="shared" si="90"/>
        <v>5.84</v>
      </c>
      <c r="D586" s="23">
        <f t="shared" si="98"/>
        <v>100</v>
      </c>
      <c r="E586" s="23">
        <f t="shared" si="91"/>
        <v>20.36</v>
      </c>
      <c r="F586" s="23">
        <f t="shared" si="92"/>
        <v>20.36</v>
      </c>
      <c r="G586" s="23">
        <f t="shared" si="96"/>
        <v>-19.36</v>
      </c>
      <c r="I586" s="23">
        <v>584</v>
      </c>
      <c r="J586" s="30">
        <f>IF(I586&lt;=Calculator!$F$9,J585+Calculator!$F$6*'Growth rate'!O586,0)</f>
        <v>0</v>
      </c>
      <c r="K586" s="23">
        <f t="shared" si="93"/>
        <v>5.84</v>
      </c>
      <c r="L586" s="23">
        <f t="shared" si="99"/>
        <v>100</v>
      </c>
      <c r="M586" s="23">
        <f t="shared" si="94"/>
        <v>20.36</v>
      </c>
      <c r="N586" s="23">
        <f t="shared" si="95"/>
        <v>20.36</v>
      </c>
      <c r="O586" s="23">
        <f t="shared" si="97"/>
        <v>-19.36</v>
      </c>
    </row>
    <row r="587" spans="1:15" x14ac:dyDescent="0.35">
      <c r="A587" s="23">
        <v>585</v>
      </c>
      <c r="B587" s="30">
        <f>IF(A587&lt;=Calculator!$B$9,B586+Calculator!$B$6*'Growth rate'!G587,0)</f>
        <v>0</v>
      </c>
      <c r="C587" s="23">
        <f t="shared" si="90"/>
        <v>5.85</v>
      </c>
      <c r="D587" s="23">
        <f t="shared" si="98"/>
        <v>100</v>
      </c>
      <c r="E587" s="23">
        <f t="shared" si="91"/>
        <v>20.399999999999999</v>
      </c>
      <c r="F587" s="23">
        <f t="shared" si="92"/>
        <v>20.399999999999999</v>
      </c>
      <c r="G587" s="23">
        <f t="shared" si="96"/>
        <v>-19.399999999999999</v>
      </c>
      <c r="I587" s="23">
        <v>585</v>
      </c>
      <c r="J587" s="30">
        <f>IF(I587&lt;=Calculator!$F$9,J586+Calculator!$F$6*'Growth rate'!O587,0)</f>
        <v>0</v>
      </c>
      <c r="K587" s="23">
        <f t="shared" si="93"/>
        <v>5.85</v>
      </c>
      <c r="L587" s="23">
        <f t="shared" si="99"/>
        <v>100</v>
      </c>
      <c r="M587" s="23">
        <f t="shared" si="94"/>
        <v>20.399999999999999</v>
      </c>
      <c r="N587" s="23">
        <f t="shared" si="95"/>
        <v>20.399999999999999</v>
      </c>
      <c r="O587" s="23">
        <f t="shared" si="97"/>
        <v>-19.399999999999999</v>
      </c>
    </row>
    <row r="588" spans="1:15" x14ac:dyDescent="0.35">
      <c r="A588" s="23">
        <v>586</v>
      </c>
      <c r="B588" s="30">
        <f>IF(A588&lt;=Calculator!$B$9,B587+Calculator!$B$6*'Growth rate'!G588,0)</f>
        <v>0</v>
      </c>
      <c r="C588" s="23">
        <f t="shared" si="90"/>
        <v>5.86</v>
      </c>
      <c r="D588" s="23">
        <f t="shared" si="98"/>
        <v>100</v>
      </c>
      <c r="E588" s="23">
        <f t="shared" si="91"/>
        <v>20.440000000000001</v>
      </c>
      <c r="F588" s="23">
        <f t="shared" si="92"/>
        <v>20.440000000000001</v>
      </c>
      <c r="G588" s="23">
        <f t="shared" si="96"/>
        <v>-19.440000000000001</v>
      </c>
      <c r="I588" s="23">
        <v>586</v>
      </c>
      <c r="J588" s="30">
        <f>IF(I588&lt;=Calculator!$F$9,J587+Calculator!$F$6*'Growth rate'!O588,0)</f>
        <v>0</v>
      </c>
      <c r="K588" s="23">
        <f t="shared" si="93"/>
        <v>5.86</v>
      </c>
      <c r="L588" s="23">
        <f t="shared" si="99"/>
        <v>100</v>
      </c>
      <c r="M588" s="23">
        <f t="shared" si="94"/>
        <v>20.440000000000001</v>
      </c>
      <c r="N588" s="23">
        <f t="shared" si="95"/>
        <v>20.440000000000001</v>
      </c>
      <c r="O588" s="23">
        <f t="shared" si="97"/>
        <v>-19.440000000000001</v>
      </c>
    </row>
    <row r="589" spans="1:15" x14ac:dyDescent="0.35">
      <c r="A589" s="23">
        <v>587</v>
      </c>
      <c r="B589" s="30">
        <f>IF(A589&lt;=Calculator!$B$9,B588+Calculator!$B$6*'Growth rate'!G589,0)</f>
        <v>0</v>
      </c>
      <c r="C589" s="23">
        <f t="shared" si="90"/>
        <v>5.87</v>
      </c>
      <c r="D589" s="23">
        <f t="shared" si="98"/>
        <v>100</v>
      </c>
      <c r="E589" s="23">
        <f t="shared" si="91"/>
        <v>20.48</v>
      </c>
      <c r="F589" s="23">
        <f t="shared" si="92"/>
        <v>20.48</v>
      </c>
      <c r="G589" s="23">
        <f t="shared" si="96"/>
        <v>-19.48</v>
      </c>
      <c r="I589" s="23">
        <v>587</v>
      </c>
      <c r="J589" s="30">
        <f>IF(I589&lt;=Calculator!$F$9,J588+Calculator!$F$6*'Growth rate'!O589,0)</f>
        <v>0</v>
      </c>
      <c r="K589" s="23">
        <f t="shared" si="93"/>
        <v>5.87</v>
      </c>
      <c r="L589" s="23">
        <f t="shared" si="99"/>
        <v>100</v>
      </c>
      <c r="M589" s="23">
        <f t="shared" si="94"/>
        <v>20.48</v>
      </c>
      <c r="N589" s="23">
        <f t="shared" si="95"/>
        <v>20.48</v>
      </c>
      <c r="O589" s="23">
        <f t="shared" si="97"/>
        <v>-19.48</v>
      </c>
    </row>
    <row r="590" spans="1:15" x14ac:dyDescent="0.35">
      <c r="A590" s="23">
        <v>588</v>
      </c>
      <c r="B590" s="30">
        <f>IF(A590&lt;=Calculator!$B$9,B589+Calculator!$B$6*'Growth rate'!G590,0)</f>
        <v>0</v>
      </c>
      <c r="C590" s="23">
        <f t="shared" si="90"/>
        <v>5.88</v>
      </c>
      <c r="D590" s="23">
        <f t="shared" si="98"/>
        <v>100</v>
      </c>
      <c r="E590" s="23">
        <f t="shared" si="91"/>
        <v>20.52</v>
      </c>
      <c r="F590" s="23">
        <f t="shared" si="92"/>
        <v>20.52</v>
      </c>
      <c r="G590" s="23">
        <f t="shared" si="96"/>
        <v>-19.52</v>
      </c>
      <c r="I590" s="23">
        <v>588</v>
      </c>
      <c r="J590" s="30">
        <f>IF(I590&lt;=Calculator!$F$9,J589+Calculator!$F$6*'Growth rate'!O590,0)</f>
        <v>0</v>
      </c>
      <c r="K590" s="23">
        <f t="shared" si="93"/>
        <v>5.88</v>
      </c>
      <c r="L590" s="23">
        <f t="shared" si="99"/>
        <v>100</v>
      </c>
      <c r="M590" s="23">
        <f t="shared" si="94"/>
        <v>20.52</v>
      </c>
      <c r="N590" s="23">
        <f t="shared" si="95"/>
        <v>20.52</v>
      </c>
      <c r="O590" s="23">
        <f t="shared" si="97"/>
        <v>-19.52</v>
      </c>
    </row>
    <row r="591" spans="1:15" x14ac:dyDescent="0.35">
      <c r="A591" s="23">
        <v>589</v>
      </c>
      <c r="B591" s="30">
        <f>IF(A591&lt;=Calculator!$B$9,B590+Calculator!$B$6*'Growth rate'!G591,0)</f>
        <v>0</v>
      </c>
      <c r="C591" s="23">
        <f t="shared" si="90"/>
        <v>5.89</v>
      </c>
      <c r="D591" s="23">
        <f t="shared" si="98"/>
        <v>100</v>
      </c>
      <c r="E591" s="23">
        <f t="shared" si="91"/>
        <v>20.56</v>
      </c>
      <c r="F591" s="23">
        <f t="shared" si="92"/>
        <v>20.56</v>
      </c>
      <c r="G591" s="23">
        <f t="shared" si="96"/>
        <v>-19.559999999999999</v>
      </c>
      <c r="I591" s="23">
        <v>589</v>
      </c>
      <c r="J591" s="30">
        <f>IF(I591&lt;=Calculator!$F$9,J590+Calculator!$F$6*'Growth rate'!O591,0)</f>
        <v>0</v>
      </c>
      <c r="K591" s="23">
        <f t="shared" si="93"/>
        <v>5.89</v>
      </c>
      <c r="L591" s="23">
        <f t="shared" si="99"/>
        <v>100</v>
      </c>
      <c r="M591" s="23">
        <f t="shared" si="94"/>
        <v>20.56</v>
      </c>
      <c r="N591" s="23">
        <f t="shared" si="95"/>
        <v>20.56</v>
      </c>
      <c r="O591" s="23">
        <f t="shared" si="97"/>
        <v>-19.559999999999999</v>
      </c>
    </row>
    <row r="592" spans="1:15" x14ac:dyDescent="0.35">
      <c r="A592" s="23">
        <v>590</v>
      </c>
      <c r="B592" s="30">
        <f>IF(A592&lt;=Calculator!$B$9,B591+Calculator!$B$6*'Growth rate'!G592,0)</f>
        <v>0</v>
      </c>
      <c r="C592" s="23">
        <f t="shared" si="90"/>
        <v>5.9</v>
      </c>
      <c r="D592" s="23">
        <f t="shared" si="98"/>
        <v>100</v>
      </c>
      <c r="E592" s="23">
        <f t="shared" si="91"/>
        <v>20.6</v>
      </c>
      <c r="F592" s="23">
        <f t="shared" si="92"/>
        <v>20.6</v>
      </c>
      <c r="G592" s="23">
        <f t="shared" si="96"/>
        <v>-19.600000000000001</v>
      </c>
      <c r="I592" s="23">
        <v>590</v>
      </c>
      <c r="J592" s="30">
        <f>IF(I592&lt;=Calculator!$F$9,J591+Calculator!$F$6*'Growth rate'!O592,0)</f>
        <v>0</v>
      </c>
      <c r="K592" s="23">
        <f t="shared" si="93"/>
        <v>5.9</v>
      </c>
      <c r="L592" s="23">
        <f t="shared" si="99"/>
        <v>100</v>
      </c>
      <c r="M592" s="23">
        <f t="shared" si="94"/>
        <v>20.6</v>
      </c>
      <c r="N592" s="23">
        <f t="shared" si="95"/>
        <v>20.6</v>
      </c>
      <c r="O592" s="23">
        <f t="shared" si="97"/>
        <v>-19.600000000000001</v>
      </c>
    </row>
    <row r="593" spans="1:15" x14ac:dyDescent="0.35">
      <c r="A593" s="23">
        <v>591</v>
      </c>
      <c r="B593" s="30">
        <f>IF(A593&lt;=Calculator!$B$9,B592+Calculator!$B$6*'Growth rate'!G593,0)</f>
        <v>0</v>
      </c>
      <c r="C593" s="23">
        <f t="shared" si="90"/>
        <v>5.91</v>
      </c>
      <c r="D593" s="23">
        <f t="shared" si="98"/>
        <v>100</v>
      </c>
      <c r="E593" s="23">
        <f t="shared" si="91"/>
        <v>20.64</v>
      </c>
      <c r="F593" s="23">
        <f t="shared" si="92"/>
        <v>20.64</v>
      </c>
      <c r="G593" s="23">
        <f t="shared" si="96"/>
        <v>-19.64</v>
      </c>
      <c r="I593" s="23">
        <v>591</v>
      </c>
      <c r="J593" s="30">
        <f>IF(I593&lt;=Calculator!$F$9,J592+Calculator!$F$6*'Growth rate'!O593,0)</f>
        <v>0</v>
      </c>
      <c r="K593" s="23">
        <f t="shared" si="93"/>
        <v>5.91</v>
      </c>
      <c r="L593" s="23">
        <f t="shared" si="99"/>
        <v>100</v>
      </c>
      <c r="M593" s="23">
        <f t="shared" si="94"/>
        <v>20.64</v>
      </c>
      <c r="N593" s="23">
        <f t="shared" si="95"/>
        <v>20.64</v>
      </c>
      <c r="O593" s="23">
        <f t="shared" si="97"/>
        <v>-19.64</v>
      </c>
    </row>
    <row r="594" spans="1:15" x14ac:dyDescent="0.35">
      <c r="A594" s="23">
        <v>592</v>
      </c>
      <c r="B594" s="30">
        <f>IF(A594&lt;=Calculator!$B$9,B593+Calculator!$B$6*'Growth rate'!G594,0)</f>
        <v>0</v>
      </c>
      <c r="C594" s="23">
        <f t="shared" si="90"/>
        <v>5.92</v>
      </c>
      <c r="D594" s="23">
        <f t="shared" si="98"/>
        <v>100</v>
      </c>
      <c r="E594" s="23">
        <f t="shared" si="91"/>
        <v>20.68</v>
      </c>
      <c r="F594" s="23">
        <f t="shared" si="92"/>
        <v>20.68</v>
      </c>
      <c r="G594" s="23">
        <f t="shared" si="96"/>
        <v>-19.68</v>
      </c>
      <c r="I594" s="23">
        <v>592</v>
      </c>
      <c r="J594" s="30">
        <f>IF(I594&lt;=Calculator!$F$9,J593+Calculator!$F$6*'Growth rate'!O594,0)</f>
        <v>0</v>
      </c>
      <c r="K594" s="23">
        <f t="shared" si="93"/>
        <v>5.92</v>
      </c>
      <c r="L594" s="23">
        <f t="shared" si="99"/>
        <v>100</v>
      </c>
      <c r="M594" s="23">
        <f t="shared" si="94"/>
        <v>20.68</v>
      </c>
      <c r="N594" s="23">
        <f t="shared" si="95"/>
        <v>20.68</v>
      </c>
      <c r="O594" s="23">
        <f t="shared" si="97"/>
        <v>-19.68</v>
      </c>
    </row>
    <row r="595" spans="1:15" x14ac:dyDescent="0.35">
      <c r="A595" s="23">
        <v>593</v>
      </c>
      <c r="B595" s="30">
        <f>IF(A595&lt;=Calculator!$B$9,B594+Calculator!$B$6*'Growth rate'!G595,0)</f>
        <v>0</v>
      </c>
      <c r="C595" s="23">
        <f t="shared" si="90"/>
        <v>5.93</v>
      </c>
      <c r="D595" s="23">
        <f t="shared" si="98"/>
        <v>100</v>
      </c>
      <c r="E595" s="23">
        <f t="shared" si="91"/>
        <v>20.72</v>
      </c>
      <c r="F595" s="23">
        <f t="shared" si="92"/>
        <v>20.72</v>
      </c>
      <c r="G595" s="23">
        <f t="shared" si="96"/>
        <v>-19.72</v>
      </c>
      <c r="I595" s="23">
        <v>593</v>
      </c>
      <c r="J595" s="30">
        <f>IF(I595&lt;=Calculator!$F$9,J594+Calculator!$F$6*'Growth rate'!O595,0)</f>
        <v>0</v>
      </c>
      <c r="K595" s="23">
        <f t="shared" si="93"/>
        <v>5.93</v>
      </c>
      <c r="L595" s="23">
        <f t="shared" si="99"/>
        <v>100</v>
      </c>
      <c r="M595" s="23">
        <f t="shared" si="94"/>
        <v>20.72</v>
      </c>
      <c r="N595" s="23">
        <f t="shared" si="95"/>
        <v>20.72</v>
      </c>
      <c r="O595" s="23">
        <f t="shared" si="97"/>
        <v>-19.72</v>
      </c>
    </row>
    <row r="596" spans="1:15" x14ac:dyDescent="0.35">
      <c r="A596" s="23">
        <v>594</v>
      </c>
      <c r="B596" s="30">
        <f>IF(A596&lt;=Calculator!$B$9,B595+Calculator!$B$6*'Growth rate'!G596,0)</f>
        <v>0</v>
      </c>
      <c r="C596" s="23">
        <f t="shared" si="90"/>
        <v>5.94</v>
      </c>
      <c r="D596" s="23">
        <f t="shared" si="98"/>
        <v>100</v>
      </c>
      <c r="E596" s="23">
        <f t="shared" si="91"/>
        <v>20.76</v>
      </c>
      <c r="F596" s="23">
        <f t="shared" si="92"/>
        <v>20.76</v>
      </c>
      <c r="G596" s="23">
        <f t="shared" si="96"/>
        <v>-19.760000000000002</v>
      </c>
      <c r="I596" s="23">
        <v>594</v>
      </c>
      <c r="J596" s="30">
        <f>IF(I596&lt;=Calculator!$F$9,J595+Calculator!$F$6*'Growth rate'!O596,0)</f>
        <v>0</v>
      </c>
      <c r="K596" s="23">
        <f t="shared" si="93"/>
        <v>5.94</v>
      </c>
      <c r="L596" s="23">
        <f t="shared" si="99"/>
        <v>100</v>
      </c>
      <c r="M596" s="23">
        <f t="shared" si="94"/>
        <v>20.76</v>
      </c>
      <c r="N596" s="23">
        <f t="shared" si="95"/>
        <v>20.76</v>
      </c>
      <c r="O596" s="23">
        <f t="shared" si="97"/>
        <v>-19.760000000000002</v>
      </c>
    </row>
    <row r="597" spans="1:15" x14ac:dyDescent="0.35">
      <c r="A597" s="23">
        <v>595</v>
      </c>
      <c r="B597" s="30">
        <f>IF(A597&lt;=Calculator!$B$9,B596+Calculator!$B$6*'Growth rate'!G597,0)</f>
        <v>0</v>
      </c>
      <c r="C597" s="23">
        <f t="shared" si="90"/>
        <v>5.95</v>
      </c>
      <c r="D597" s="23">
        <f t="shared" si="98"/>
        <v>100</v>
      </c>
      <c r="E597" s="23">
        <f t="shared" si="91"/>
        <v>20.8</v>
      </c>
      <c r="F597" s="23">
        <f t="shared" si="92"/>
        <v>20.8</v>
      </c>
      <c r="G597" s="23">
        <f t="shared" si="96"/>
        <v>-19.8</v>
      </c>
      <c r="I597" s="23">
        <v>595</v>
      </c>
      <c r="J597" s="30">
        <f>IF(I597&lt;=Calculator!$F$9,J596+Calculator!$F$6*'Growth rate'!O597,0)</f>
        <v>0</v>
      </c>
      <c r="K597" s="23">
        <f t="shared" si="93"/>
        <v>5.95</v>
      </c>
      <c r="L597" s="23">
        <f t="shared" si="99"/>
        <v>100</v>
      </c>
      <c r="M597" s="23">
        <f t="shared" si="94"/>
        <v>20.8</v>
      </c>
      <c r="N597" s="23">
        <f t="shared" si="95"/>
        <v>20.8</v>
      </c>
      <c r="O597" s="23">
        <f t="shared" si="97"/>
        <v>-19.8</v>
      </c>
    </row>
    <row r="598" spans="1:15" x14ac:dyDescent="0.35">
      <c r="A598" s="23">
        <v>596</v>
      </c>
      <c r="B598" s="30">
        <f>IF(A598&lt;=Calculator!$B$9,B597+Calculator!$B$6*'Growth rate'!G598,0)</f>
        <v>0</v>
      </c>
      <c r="C598" s="23">
        <f t="shared" si="90"/>
        <v>5.96</v>
      </c>
      <c r="D598" s="23">
        <f t="shared" si="98"/>
        <v>100</v>
      </c>
      <c r="E598" s="23">
        <f t="shared" si="91"/>
        <v>20.84</v>
      </c>
      <c r="F598" s="23">
        <f t="shared" si="92"/>
        <v>20.84</v>
      </c>
      <c r="G598" s="23">
        <f t="shared" si="96"/>
        <v>-19.84</v>
      </c>
      <c r="I598" s="23">
        <v>596</v>
      </c>
      <c r="J598" s="30">
        <f>IF(I598&lt;=Calculator!$F$9,J597+Calculator!$F$6*'Growth rate'!O598,0)</f>
        <v>0</v>
      </c>
      <c r="K598" s="23">
        <f t="shared" si="93"/>
        <v>5.96</v>
      </c>
      <c r="L598" s="23">
        <f t="shared" si="99"/>
        <v>100</v>
      </c>
      <c r="M598" s="23">
        <f t="shared" si="94"/>
        <v>20.84</v>
      </c>
      <c r="N598" s="23">
        <f t="shared" si="95"/>
        <v>20.84</v>
      </c>
      <c r="O598" s="23">
        <f t="shared" si="97"/>
        <v>-19.84</v>
      </c>
    </row>
    <row r="599" spans="1:15" x14ac:dyDescent="0.35">
      <c r="A599" s="23">
        <v>597</v>
      </c>
      <c r="B599" s="30">
        <f>IF(A599&lt;=Calculator!$B$9,B598+Calculator!$B$6*'Growth rate'!G599,0)</f>
        <v>0</v>
      </c>
      <c r="C599" s="23">
        <f t="shared" si="90"/>
        <v>5.97</v>
      </c>
      <c r="D599" s="23">
        <f t="shared" si="98"/>
        <v>100</v>
      </c>
      <c r="E599" s="23">
        <f t="shared" si="91"/>
        <v>20.88</v>
      </c>
      <c r="F599" s="23">
        <f t="shared" si="92"/>
        <v>20.88</v>
      </c>
      <c r="G599" s="23">
        <f t="shared" si="96"/>
        <v>-19.88</v>
      </c>
      <c r="I599" s="23">
        <v>597</v>
      </c>
      <c r="J599" s="30">
        <f>IF(I599&lt;=Calculator!$F$9,J598+Calculator!$F$6*'Growth rate'!O599,0)</f>
        <v>0</v>
      </c>
      <c r="K599" s="23">
        <f t="shared" si="93"/>
        <v>5.97</v>
      </c>
      <c r="L599" s="23">
        <f t="shared" si="99"/>
        <v>100</v>
      </c>
      <c r="M599" s="23">
        <f t="shared" si="94"/>
        <v>20.88</v>
      </c>
      <c r="N599" s="23">
        <f t="shared" si="95"/>
        <v>20.88</v>
      </c>
      <c r="O599" s="23">
        <f t="shared" si="97"/>
        <v>-19.88</v>
      </c>
    </row>
    <row r="600" spans="1:15" x14ac:dyDescent="0.35">
      <c r="A600" s="23">
        <v>598</v>
      </c>
      <c r="B600" s="30">
        <f>IF(A600&lt;=Calculator!$B$9,B599+Calculator!$B$6*'Growth rate'!G600,0)</f>
        <v>0</v>
      </c>
      <c r="C600" s="23">
        <f t="shared" si="90"/>
        <v>5.98</v>
      </c>
      <c r="D600" s="23">
        <f t="shared" si="98"/>
        <v>100</v>
      </c>
      <c r="E600" s="23">
        <f t="shared" si="91"/>
        <v>20.92</v>
      </c>
      <c r="F600" s="23">
        <f t="shared" si="92"/>
        <v>20.92</v>
      </c>
      <c r="G600" s="23">
        <f t="shared" si="96"/>
        <v>-19.920000000000002</v>
      </c>
      <c r="I600" s="23">
        <v>598</v>
      </c>
      <c r="J600" s="30">
        <f>IF(I600&lt;=Calculator!$F$9,J599+Calculator!$F$6*'Growth rate'!O600,0)</f>
        <v>0</v>
      </c>
      <c r="K600" s="23">
        <f t="shared" si="93"/>
        <v>5.98</v>
      </c>
      <c r="L600" s="23">
        <f t="shared" si="99"/>
        <v>100</v>
      </c>
      <c r="M600" s="23">
        <f t="shared" si="94"/>
        <v>20.92</v>
      </c>
      <c r="N600" s="23">
        <f t="shared" si="95"/>
        <v>20.92</v>
      </c>
      <c r="O600" s="23">
        <f t="shared" si="97"/>
        <v>-19.920000000000002</v>
      </c>
    </row>
    <row r="601" spans="1:15" x14ac:dyDescent="0.35">
      <c r="A601" s="23">
        <v>599</v>
      </c>
      <c r="B601" s="30">
        <f>IF(A601&lt;=Calculator!$B$9,B600+Calculator!$B$6*'Growth rate'!G601,0)</f>
        <v>0</v>
      </c>
      <c r="C601" s="23">
        <f t="shared" si="90"/>
        <v>5.99</v>
      </c>
      <c r="D601" s="23">
        <f t="shared" si="98"/>
        <v>100</v>
      </c>
      <c r="E601" s="23">
        <f t="shared" si="91"/>
        <v>20.96</v>
      </c>
      <c r="F601" s="23">
        <f t="shared" si="92"/>
        <v>20.96</v>
      </c>
      <c r="G601" s="23">
        <f t="shared" si="96"/>
        <v>-19.96</v>
      </c>
      <c r="I601" s="23">
        <v>599</v>
      </c>
      <c r="J601" s="30">
        <f>IF(I601&lt;=Calculator!$F$9,J600+Calculator!$F$6*'Growth rate'!O601,0)</f>
        <v>0</v>
      </c>
      <c r="K601" s="23">
        <f t="shared" si="93"/>
        <v>5.99</v>
      </c>
      <c r="L601" s="23">
        <f t="shared" si="99"/>
        <v>100</v>
      </c>
      <c r="M601" s="23">
        <f t="shared" si="94"/>
        <v>20.96</v>
      </c>
      <c r="N601" s="23">
        <f t="shared" si="95"/>
        <v>20.96</v>
      </c>
      <c r="O601" s="23">
        <f t="shared" si="97"/>
        <v>-19.96</v>
      </c>
    </row>
    <row r="602" spans="1:15" x14ac:dyDescent="0.35">
      <c r="A602" s="23">
        <v>600</v>
      </c>
      <c r="B602" s="30">
        <f>IF(A602&lt;=Calculator!$B$9,B601+Calculator!$B$6*'Growth rate'!G602,0)</f>
        <v>0</v>
      </c>
      <c r="C602" s="23">
        <f t="shared" si="90"/>
        <v>6</v>
      </c>
      <c r="D602" s="23">
        <f t="shared" si="98"/>
        <v>100</v>
      </c>
      <c r="E602" s="23">
        <f t="shared" si="91"/>
        <v>21</v>
      </c>
      <c r="F602" s="23">
        <f t="shared" si="92"/>
        <v>21</v>
      </c>
      <c r="G602" s="23">
        <f t="shared" si="96"/>
        <v>-20</v>
      </c>
      <c r="I602" s="23">
        <v>600</v>
      </c>
      <c r="J602" s="30">
        <f>IF(I602&lt;=Calculator!$F$9,J601+Calculator!$F$6*'Growth rate'!O602,0)</f>
        <v>0</v>
      </c>
      <c r="K602" s="23">
        <f t="shared" si="93"/>
        <v>6</v>
      </c>
      <c r="L602" s="23">
        <f t="shared" si="99"/>
        <v>100</v>
      </c>
      <c r="M602" s="23">
        <f t="shared" si="94"/>
        <v>21</v>
      </c>
      <c r="N602" s="23">
        <f t="shared" si="95"/>
        <v>21</v>
      </c>
      <c r="O602" s="23">
        <f t="shared" si="97"/>
        <v>-20</v>
      </c>
    </row>
  </sheetData>
  <sheetProtection algorithmName="SHA-512" hashValue="uoZkOko6c8w9Nk3OxivewRGbbLjX4EzOBPcmCsqs0cZVh807hsXN5n98UZ1UMLiGapt1GsTnhZ2EkRk75VEK0w==" saltValue="v2sD7QLkbQ5Kg/q6I+wbe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3:D11"/>
  <sheetViews>
    <sheetView showGridLines="0" tabSelected="1" workbookViewId="0">
      <selection activeCell="E43" sqref="E43"/>
    </sheetView>
  </sheetViews>
  <sheetFormatPr defaultRowHeight="14.5" x14ac:dyDescent="0.35"/>
  <sheetData>
    <row r="3" spans="3:4" ht="33.5" x14ac:dyDescent="0.75">
      <c r="C3" s="54" t="s">
        <v>85</v>
      </c>
    </row>
    <row r="5" spans="3:4" ht="18.5" x14ac:dyDescent="0.45">
      <c r="C5" s="47" t="s">
        <v>86</v>
      </c>
    </row>
    <row r="7" spans="3:4" ht="18.5" x14ac:dyDescent="0.45">
      <c r="C7" s="47" t="s">
        <v>88</v>
      </c>
    </row>
    <row r="8" spans="3:4" ht="18.5" x14ac:dyDescent="0.45">
      <c r="D8" s="47" t="s">
        <v>89</v>
      </c>
    </row>
    <row r="10" spans="3:4" ht="18.5" x14ac:dyDescent="0.45">
      <c r="C10" s="47" t="s">
        <v>87</v>
      </c>
    </row>
    <row r="11" spans="3:4" ht="18.5" x14ac:dyDescent="0.45">
      <c r="D11" s="47" t="s">
        <v>92</v>
      </c>
    </row>
  </sheetData>
  <sheetProtection algorithmName="SHA-512" hashValue="O+H3ub1cr4XgN7gdPEjTZ8lUfab+YxC5QtmQXxeDYS9c71DdKrobi5a6c+/B8MhG607iyMHQDzG5SQ3nfqrMuw==" saltValue="8ejPpwZ8IduuETBQuEAVu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3"/>
  <sheetViews>
    <sheetView showGridLines="0" showRowColHeaders="0" workbookViewId="0">
      <selection activeCell="L3" sqref="L3"/>
    </sheetView>
  </sheetViews>
  <sheetFormatPr defaultRowHeight="14.5" x14ac:dyDescent="0.35"/>
  <sheetData>
    <row r="1" spans="1:3" ht="15.5" x14ac:dyDescent="0.35">
      <c r="A1" s="58" t="s">
        <v>91</v>
      </c>
      <c r="B1" s="58"/>
      <c r="C1" s="58"/>
    </row>
    <row r="2" spans="1:3" ht="15.5" x14ac:dyDescent="0.35">
      <c r="A2" s="59" t="s">
        <v>65</v>
      </c>
      <c r="B2" s="58"/>
      <c r="C2" s="58"/>
    </row>
    <row r="3" spans="1:3" ht="15.5" x14ac:dyDescent="0.35">
      <c r="A3" s="58" t="s">
        <v>72</v>
      </c>
      <c r="B3" s="58"/>
      <c r="C3" s="58"/>
    </row>
    <row r="4" spans="1:3" ht="15.5" x14ac:dyDescent="0.35">
      <c r="A4" s="58" t="s">
        <v>73</v>
      </c>
      <c r="B4" s="58"/>
      <c r="C4" s="58"/>
    </row>
    <row r="5" spans="1:3" ht="15.5" x14ac:dyDescent="0.35">
      <c r="A5" s="58" t="s">
        <v>74</v>
      </c>
      <c r="B5" s="58"/>
      <c r="C5" s="58"/>
    </row>
    <row r="6" spans="1:3" ht="15.5" x14ac:dyDescent="0.35">
      <c r="A6" s="58" t="s">
        <v>75</v>
      </c>
      <c r="B6" s="58"/>
      <c r="C6" s="58"/>
    </row>
    <row r="7" spans="1:3" ht="15.5" x14ac:dyDescent="0.35">
      <c r="A7" s="58"/>
      <c r="B7" s="58" t="s">
        <v>76</v>
      </c>
      <c r="C7" s="58"/>
    </row>
    <row r="8" spans="1:3" ht="15.5" x14ac:dyDescent="0.35">
      <c r="A8" s="58"/>
      <c r="B8" s="58" t="s">
        <v>66</v>
      </c>
      <c r="C8" s="58"/>
    </row>
    <row r="9" spans="1:3" ht="15.5" x14ac:dyDescent="0.35">
      <c r="A9" s="58"/>
      <c r="B9" s="58" t="s">
        <v>67</v>
      </c>
      <c r="C9" s="58"/>
    </row>
    <row r="10" spans="1:3" ht="15.5" x14ac:dyDescent="0.35">
      <c r="A10" s="58"/>
      <c r="B10" s="58" t="s">
        <v>68</v>
      </c>
      <c r="C10" s="58"/>
    </row>
    <row r="11" spans="1:3" ht="15.5" x14ac:dyDescent="0.35">
      <c r="A11" s="58"/>
      <c r="B11" s="58" t="s">
        <v>69</v>
      </c>
      <c r="C11" s="58"/>
    </row>
    <row r="12" spans="1:3" ht="15.5" x14ac:dyDescent="0.35">
      <c r="A12" s="58" t="s">
        <v>84</v>
      </c>
      <c r="B12" s="58"/>
      <c r="C12" s="58"/>
    </row>
    <row r="13" spans="1:3" ht="15.5" x14ac:dyDescent="0.35">
      <c r="A13" s="58" t="s">
        <v>93</v>
      </c>
      <c r="B13" s="58"/>
      <c r="C13" s="58"/>
    </row>
  </sheetData>
  <sheetProtection algorithmName="SHA-512" hashValue="BzFjlXA1fh6/ctumeesCDlUEgp6EqbSv5g+7ryLsUtC0Bn3gpFcjono/aOI9twOIfcvgW1ziU2GjIgZvitLfUg==" saltValue="5ShoQI2pTMRMyaxGa2Q45w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</sheetPr>
  <dimension ref="A1:AG583"/>
  <sheetViews>
    <sheetView showGridLines="0" showRowColHeaders="0" zoomScale="110" zoomScaleNormal="110" workbookViewId="0">
      <selection activeCell="B1" sqref="B1"/>
    </sheetView>
  </sheetViews>
  <sheetFormatPr defaultColWidth="9.1796875" defaultRowHeight="20.149999999999999" customHeight="1" x14ac:dyDescent="0.35"/>
  <cols>
    <col min="1" max="1" width="34.26953125" bestFit="1" customWidth="1"/>
    <col min="2" max="2" width="29.54296875" customWidth="1"/>
    <col min="3" max="3" width="11.81640625" customWidth="1"/>
    <col min="4" max="4" width="2.7265625" customWidth="1"/>
    <col min="5" max="5" width="34.26953125" bestFit="1" customWidth="1"/>
    <col min="6" max="6" width="29.453125" customWidth="1"/>
    <col min="7" max="7" width="15.1796875" customWidth="1"/>
    <col min="11" max="11" width="10.7265625" customWidth="1"/>
    <col min="12" max="12" width="10.26953125" customWidth="1"/>
    <col min="18" max="18" width="11.81640625" customWidth="1"/>
    <col min="23" max="23" width="13.1796875" customWidth="1"/>
    <col min="28" max="28" width="25.81640625" customWidth="1"/>
  </cols>
  <sheetData>
    <row r="1" spans="1:33" ht="20.149999999999999" customHeight="1" x14ac:dyDescent="0.35">
      <c r="A1" s="48" t="s">
        <v>19</v>
      </c>
      <c r="B1" s="49">
        <v>0.03</v>
      </c>
      <c r="C1" s="12"/>
      <c r="E1" s="12"/>
      <c r="F1" s="12"/>
      <c r="G1" s="12"/>
    </row>
    <row r="2" spans="1:33" ht="14.5" customHeight="1" thickBot="1" x14ac:dyDescent="0.4">
      <c r="A2" s="12"/>
      <c r="B2" s="12"/>
      <c r="C2" s="12"/>
      <c r="E2" s="16"/>
      <c r="F2" s="16"/>
      <c r="G2" s="16"/>
    </row>
    <row r="3" spans="1:33" ht="12.5" customHeight="1" x14ac:dyDescent="0.35">
      <c r="A3" s="63" t="s">
        <v>71</v>
      </c>
      <c r="B3" s="64"/>
      <c r="C3" s="65"/>
      <c r="E3" s="14" t="s">
        <v>21</v>
      </c>
      <c r="F3" s="12"/>
      <c r="G3" s="13"/>
    </row>
    <row r="4" spans="1:33" ht="20" customHeight="1" x14ac:dyDescent="0.35">
      <c r="A4" s="11" t="s">
        <v>25</v>
      </c>
      <c r="C4" s="20"/>
      <c r="E4" s="11" t="s">
        <v>25</v>
      </c>
      <c r="G4" s="13"/>
      <c r="AF4" s="53">
        <v>1</v>
      </c>
      <c r="AG4" s="60">
        <v>1</v>
      </c>
    </row>
    <row r="5" spans="1:33" ht="20.149999999999999" customHeight="1" x14ac:dyDescent="0.35">
      <c r="A5" s="11" t="s">
        <v>11</v>
      </c>
      <c r="B5" s="19">
        <v>10</v>
      </c>
      <c r="C5" s="13" t="s">
        <v>3</v>
      </c>
      <c r="E5" s="11" t="s">
        <v>47</v>
      </c>
      <c r="F5" s="19">
        <v>1</v>
      </c>
      <c r="G5" s="13" t="s">
        <v>3</v>
      </c>
    </row>
    <row r="6" spans="1:33" ht="20.149999999999999" customHeight="1" x14ac:dyDescent="0.35">
      <c r="A6" s="11" t="s">
        <v>10</v>
      </c>
      <c r="B6" s="18">
        <v>0.2</v>
      </c>
      <c r="C6" s="13" t="s">
        <v>2</v>
      </c>
      <c r="E6" s="11" t="s">
        <v>10</v>
      </c>
      <c r="F6" s="18">
        <v>0.2</v>
      </c>
      <c r="G6" s="13" t="s">
        <v>2</v>
      </c>
    </row>
    <row r="7" spans="1:33" ht="20.149999999999999" customHeight="1" x14ac:dyDescent="0.35">
      <c r="A7" s="11" t="s">
        <v>26</v>
      </c>
      <c r="C7" s="13"/>
      <c r="E7" s="11" t="s">
        <v>26</v>
      </c>
      <c r="G7" s="13"/>
      <c r="AF7" s="60">
        <v>1</v>
      </c>
      <c r="AG7" s="60">
        <v>1</v>
      </c>
    </row>
    <row r="8" spans="1:33" ht="16" customHeight="1" x14ac:dyDescent="0.35">
      <c r="A8" s="11" t="str">
        <f>IF(AF7=1,"Enter number of years","")</f>
        <v>Enter number of years</v>
      </c>
      <c r="B8" s="53">
        <v>100</v>
      </c>
      <c r="C8" s="13"/>
      <c r="E8" s="11" t="str">
        <f>IF(AG7=1,"Enter number of years","")</f>
        <v>Enter number of years</v>
      </c>
      <c r="F8" s="53">
        <v>100</v>
      </c>
      <c r="G8" s="13"/>
    </row>
    <row r="9" spans="1:33" ht="20.149999999999999" customHeight="1" thickBot="1" x14ac:dyDescent="0.4">
      <c r="A9" s="15" t="s">
        <v>4</v>
      </c>
      <c r="B9" s="16">
        <f>IF(AF7=1,B8,Years2Death!G9)</f>
        <v>100</v>
      </c>
      <c r="C9" s="17" t="s">
        <v>27</v>
      </c>
      <c r="E9" s="15" t="s">
        <v>4</v>
      </c>
      <c r="F9" s="16">
        <f>IF(AG7=1,F8,IF(AG7=2,Years2Death!B9,IF(AG7=3,Years2Death!C9,IF(AG7=4,Years2Death!D9,IF(AG7=5,Years2Death!E9,0)))))</f>
        <v>100</v>
      </c>
      <c r="G9" s="17" t="s">
        <v>27</v>
      </c>
    </row>
    <row r="10" spans="1:33" ht="20.149999999999999" customHeight="1" x14ac:dyDescent="0.35">
      <c r="A10" s="50" t="s">
        <v>81</v>
      </c>
      <c r="B10" s="51">
        <f>IF(AF4=1,LargeSpecies!J4,IF(AF4=2,SmallSpecies!J4,0))</f>
        <v>112533.02055234552</v>
      </c>
      <c r="C10" s="50" t="s">
        <v>80</v>
      </c>
      <c r="D10" s="50"/>
      <c r="E10" s="50" t="s">
        <v>33</v>
      </c>
      <c r="F10" s="51">
        <f>IF(AG4=1,LargeSpecies!U4,IF(AG4=2,SmallSpecies!V4,0))</f>
        <v>37447.036984738275</v>
      </c>
      <c r="G10" s="50" t="s">
        <v>80</v>
      </c>
    </row>
    <row r="11" spans="1:33" ht="5.5" customHeight="1" x14ac:dyDescent="0.35">
      <c r="P11" s="1"/>
      <c r="Q11" s="3"/>
      <c r="S11" s="10"/>
    </row>
    <row r="12" spans="1:33" ht="20.149999999999999" customHeight="1" x14ac:dyDescent="0.35">
      <c r="E12" s="9" t="s">
        <v>70</v>
      </c>
      <c r="F12" s="52">
        <f>B10/F10</f>
        <v>3.0051248273183511</v>
      </c>
      <c r="G12" s="9" t="s">
        <v>34</v>
      </c>
      <c r="Q12" s="3"/>
    </row>
    <row r="13" spans="1:33" ht="20.149999999999999" customHeight="1" x14ac:dyDescent="0.35">
      <c r="E13" s="9" t="s">
        <v>82</v>
      </c>
      <c r="F13" s="56">
        <v>285</v>
      </c>
      <c r="G13" s="9"/>
      <c r="Q13" s="3"/>
    </row>
    <row r="14" spans="1:33" ht="20.149999999999999" customHeight="1" x14ac:dyDescent="0.35">
      <c r="E14" s="9" t="s">
        <v>83</v>
      </c>
      <c r="F14" s="57">
        <f>F12*F13</f>
        <v>856.46057578573004</v>
      </c>
      <c r="G14" s="9"/>
      <c r="Q14" s="3"/>
    </row>
    <row r="15" spans="1:33" ht="6" customHeight="1" x14ac:dyDescent="0.35">
      <c r="Q15" s="3"/>
    </row>
    <row r="16" spans="1:33" ht="30.75" customHeight="1" x14ac:dyDescent="0.75">
      <c r="B16" s="61" t="s">
        <v>85</v>
      </c>
      <c r="C16" s="62"/>
      <c r="D16" s="62"/>
      <c r="E16" s="62"/>
      <c r="Q16" s="3"/>
    </row>
    <row r="17" spans="1:17" ht="11.5" customHeight="1" x14ac:dyDescent="0.35">
      <c r="B17" s="62" t="s">
        <v>77</v>
      </c>
      <c r="C17" s="62"/>
      <c r="D17" s="62"/>
      <c r="E17" s="62"/>
      <c r="Q17" s="3"/>
    </row>
    <row r="18" spans="1:17" ht="17" customHeight="1" x14ac:dyDescent="0.35">
      <c r="B18" s="62" t="s">
        <v>78</v>
      </c>
      <c r="C18" s="62"/>
      <c r="D18" s="62"/>
      <c r="E18" s="62"/>
      <c r="Q18" s="3"/>
    </row>
    <row r="19" spans="1:17" ht="14" customHeight="1" x14ac:dyDescent="0.35">
      <c r="B19" s="62" t="s">
        <v>79</v>
      </c>
      <c r="C19" s="62"/>
      <c r="D19" s="62"/>
      <c r="E19" s="62"/>
      <c r="Q19" s="3"/>
    </row>
    <row r="20" spans="1:17" ht="20.149999999999999" customHeight="1" x14ac:dyDescent="0.45">
      <c r="A20" s="47"/>
      <c r="B20" s="55" t="s">
        <v>90</v>
      </c>
      <c r="C20" s="66"/>
      <c r="Q20" s="3"/>
    </row>
    <row r="60" spans="23:23" ht="20.149999999999999" customHeight="1" x14ac:dyDescent="0.35">
      <c r="W60" s="1"/>
    </row>
    <row r="61" spans="23:23" ht="20.149999999999999" customHeight="1" x14ac:dyDescent="0.35">
      <c r="W61" s="1"/>
    </row>
    <row r="64" spans="23:23" ht="20.149999999999999" customHeight="1" x14ac:dyDescent="0.35">
      <c r="W64" s="1"/>
    </row>
    <row r="583" spans="16:17" ht="20.149999999999999" customHeight="1" x14ac:dyDescent="0.35">
      <c r="P583" s="2"/>
      <c r="Q583" s="2"/>
    </row>
  </sheetData>
  <sheetProtection algorithmName="SHA-512" hashValue="Wh5zduqGFTpCSFD0oFJATQwMUrhzlaXcmTAtDfKGa7PGg0ikaF2T536oHyBz01661qymVZOsSLFwoafMsgsvtQ==" saltValue="HbuxVg13gB1RBUa/oD95CQ==" spinCount="100000" sheet="1" objects="1" scenarios="1" selectLockedCells="1"/>
  <conditionalFormatting sqref="B8">
    <cfRule type="expression" dxfId="9" priority="27">
      <formula>AF7=1</formula>
    </cfRule>
    <cfRule type="expression" dxfId="8" priority="28">
      <formula>(AF7=2)</formula>
    </cfRule>
    <cfRule type="expression" dxfId="7" priority="29">
      <formula>(AF7=3)</formula>
    </cfRule>
    <cfRule type="expression" dxfId="6" priority="30">
      <formula>(AF7=4)</formula>
    </cfRule>
    <cfRule type="expression" dxfId="5" priority="31">
      <formula>(AF7=5)</formula>
    </cfRule>
  </conditionalFormatting>
  <conditionalFormatting sqref="F8">
    <cfRule type="expression" dxfId="4" priority="32">
      <formula>AG7=1</formula>
    </cfRule>
    <cfRule type="expression" dxfId="3" priority="33">
      <formula>(AG7=2)</formula>
    </cfRule>
    <cfRule type="expression" dxfId="2" priority="34">
      <formula>(AG7=3)</formula>
    </cfRule>
    <cfRule type="expression" dxfId="1" priority="35">
      <formula>(AG7=4)</formula>
    </cfRule>
    <cfRule type="expression" dxfId="0" priority="36">
      <formula>(AG7=5)</formula>
    </cfRule>
  </conditionalFormatting>
  <dataValidations count="7">
    <dataValidation type="decimal" allowBlank="1" showInputMessage="1" showErrorMessage="1" errorTitle="Error" error="Value must be between 0.00 and 0.07" promptTitle="Input value " sqref="B1">
      <formula1>0</formula1>
      <formula2>0.07</formula2>
    </dataValidation>
    <dataValidation type="whole" allowBlank="1" showInputMessage="1" showErrorMessage="1" error="Value must be between 0 and 150" sqref="B5">
      <formula1>0</formula1>
      <formula2>150</formula2>
    </dataValidation>
    <dataValidation type="decimal" allowBlank="1" showInputMessage="1" showErrorMessage="1" error="Value must be between 0 and 2" sqref="F6 B6">
      <formula1>0</formula1>
      <formula2>2</formula2>
    </dataValidation>
    <dataValidation type="whole" allowBlank="1" showInputMessage="1" showErrorMessage="1" error="Value must be between 1 and 5" sqref="F5">
      <formula1>1</formula1>
      <formula2>5</formula2>
    </dataValidation>
    <dataValidation type="whole" allowBlank="1" showInputMessage="1" showErrorMessage="1" error="Value must be between 0 and 200" sqref="B8">
      <formula1>0</formula1>
      <formula2>200</formula2>
    </dataValidation>
    <dataValidation type="whole" allowBlank="1" showInputMessage="1" showErrorMessage="1" error="Value must be between 1 and 200" sqref="F8">
      <formula1>1</formula1>
      <formula2>200</formula2>
    </dataValidation>
    <dataValidation type="whole" allowBlank="1" showInputMessage="1" showErrorMessage="1" error="Number out of acceptable range" sqref="F13">
      <formula1>0</formula1>
      <formula2>50000</formula2>
    </dataValidation>
  </dataValidations>
  <pageMargins left="0.7" right="0.7" top="0.75" bottom="0.75" header="0.3" footer="0.3"/>
  <pageSetup orientation="portrait" verticalDpi="2" r:id="rId1"/>
  <drawing r:id="rId2"/>
  <legacyDrawing r:id="rId3"/>
  <controls>
    <mc:AlternateContent xmlns:mc="http://schemas.openxmlformats.org/markup-compatibility/2006">
      <mc:Choice Requires="x14">
        <control shapeId="3074" r:id="rId4" name="CommandButton1">
          <controlPr defaultSize="0" autoLine="0" r:id="rId5">
            <anchor moveWithCells="1">
              <from>
                <xdr:col>31</xdr:col>
                <xdr:colOff>50800</xdr:colOff>
                <xdr:row>22</xdr:row>
                <xdr:rowOff>31750</xdr:rowOff>
              </from>
              <to>
                <xdr:col>33</xdr:col>
                <xdr:colOff>342900</xdr:colOff>
                <xdr:row>23</xdr:row>
                <xdr:rowOff>190500</xdr:rowOff>
              </to>
            </anchor>
          </controlPr>
        </control>
      </mc:Choice>
      <mc:Fallback>
        <control shapeId="3074" r:id="rId4" name="CommandButton1"/>
      </mc:Fallback>
    </mc:AlternateContent>
    <mc:AlternateContent xmlns:mc="http://schemas.openxmlformats.org/markup-compatibility/2006">
      <mc:Choice Requires="x14">
        <control shapeId="3076" r:id="rId6" name="Drop Down 4">
          <controlPr defaultSize="0" autoLine="0" autoPict="0">
            <anchor moveWithCells="1">
              <from>
                <xdr:col>1</xdr:col>
                <xdr:colOff>0</xdr:colOff>
                <xdr:row>6</xdr:row>
                <xdr:rowOff>19050</xdr:rowOff>
              </from>
              <to>
                <xdr:col>2</xdr:col>
                <xdr:colOff>0</xdr:colOff>
                <xdr:row>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0" r:id="rId7" name="Drop Down 8">
          <controlPr defaultSize="0" autoLine="0" autoPict="0">
            <anchor moveWithCells="1">
              <from>
                <xdr:col>1</xdr:col>
                <xdr:colOff>0</xdr:colOff>
                <xdr:row>2</xdr:row>
                <xdr:rowOff>241300</xdr:rowOff>
              </from>
              <to>
                <xdr:col>2</xdr:col>
                <xdr:colOff>0</xdr:colOff>
                <xdr:row>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5" r:id="rId8" name="Drop Down 63">
          <controlPr defaultSize="0" autoLine="0" autoPict="0">
            <anchor moveWithCells="1">
              <from>
                <xdr:col>5</xdr:col>
                <xdr:colOff>12700</xdr:colOff>
                <xdr:row>2</xdr:row>
                <xdr:rowOff>241300</xdr:rowOff>
              </from>
              <to>
                <xdr:col>6</xdr:col>
                <xdr:colOff>19050</xdr:colOff>
                <xdr:row>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36" r:id="rId9" name="Drop Down 64">
          <controlPr locked="0" defaultSize="0" autoLine="0" autoPict="0">
            <anchor moveWithCells="1">
              <from>
                <xdr:col>5</xdr:col>
                <xdr:colOff>12700</xdr:colOff>
                <xdr:row>6</xdr:row>
                <xdr:rowOff>12700</xdr:rowOff>
              </from>
              <to>
                <xdr:col>6</xdr:col>
                <xdr:colOff>19050</xdr:colOff>
                <xdr:row>6</xdr:row>
                <xdr:rowOff>247650</xdr:rowOff>
              </to>
            </anchor>
          </controlPr>
        </control>
      </mc:Choice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108"/>
  <sheetViews>
    <sheetView workbookViewId="0">
      <selection activeCell="A9" sqref="A9"/>
    </sheetView>
  </sheetViews>
  <sheetFormatPr defaultColWidth="9.1796875" defaultRowHeight="14.5" x14ac:dyDescent="0.35"/>
  <cols>
    <col min="1" max="1" width="34.7265625" style="23" customWidth="1"/>
    <col min="2" max="2" width="27" style="23" customWidth="1"/>
    <col min="3" max="5" width="20.7265625" style="23" customWidth="1"/>
    <col min="6" max="6" width="16.26953125" style="23" customWidth="1"/>
    <col min="7" max="7" width="21.26953125" style="23" customWidth="1"/>
    <col min="8" max="8" width="12.7265625" style="23" customWidth="1"/>
    <col min="9" max="16384" width="9.1796875" style="23"/>
  </cols>
  <sheetData>
    <row r="1" spans="1:16" x14ac:dyDescent="0.35">
      <c r="A1" s="23" t="s">
        <v>18</v>
      </c>
      <c r="B1" s="23" t="s">
        <v>8</v>
      </c>
    </row>
    <row r="2" spans="1:16" x14ac:dyDescent="0.35">
      <c r="A2" s="23" t="s">
        <v>63</v>
      </c>
      <c r="B2" s="23" t="s">
        <v>9</v>
      </c>
    </row>
    <row r="3" spans="1:16" x14ac:dyDescent="0.35">
      <c r="A3" s="23" t="s">
        <v>62</v>
      </c>
    </row>
    <row r="4" spans="1:16" x14ac:dyDescent="0.35">
      <c r="A4" s="23" t="s">
        <v>61</v>
      </c>
    </row>
    <row r="5" spans="1:16" x14ac:dyDescent="0.35">
      <c r="A5" s="23" t="s">
        <v>64</v>
      </c>
    </row>
    <row r="7" spans="1:16" x14ac:dyDescent="0.35">
      <c r="B7" s="67" t="s">
        <v>32</v>
      </c>
      <c r="C7" s="68"/>
      <c r="D7" s="68"/>
      <c r="E7" s="69"/>
      <c r="L7" s="23" t="s">
        <v>36</v>
      </c>
    </row>
    <row r="8" spans="1:16" s="42" customFormat="1" ht="62.25" customHeight="1" x14ac:dyDescent="0.35">
      <c r="A8" s="42" t="s">
        <v>1</v>
      </c>
      <c r="B8" s="43" t="s">
        <v>22</v>
      </c>
      <c r="C8" s="44" t="s">
        <v>23</v>
      </c>
      <c r="D8" s="44" t="s">
        <v>46</v>
      </c>
      <c r="E8" s="45" t="s">
        <v>24</v>
      </c>
      <c r="F8" s="42" t="s">
        <v>29</v>
      </c>
      <c r="G8" s="42" t="s">
        <v>31</v>
      </c>
      <c r="H8" s="42" t="s">
        <v>37</v>
      </c>
      <c r="I8" s="42" t="s">
        <v>38</v>
      </c>
      <c r="J8" s="42" t="s">
        <v>40</v>
      </c>
      <c r="K8" s="42" t="s">
        <v>39</v>
      </c>
      <c r="L8" s="42" t="s">
        <v>41</v>
      </c>
      <c r="M8" s="42" t="s">
        <v>42</v>
      </c>
      <c r="N8" s="42" t="s">
        <v>43</v>
      </c>
      <c r="O8" s="42" t="s">
        <v>44</v>
      </c>
      <c r="P8" s="42" t="s">
        <v>45</v>
      </c>
    </row>
    <row r="9" spans="1:16" x14ac:dyDescent="0.35">
      <c r="A9" s="23">
        <v>1</v>
      </c>
      <c r="B9" s="23">
        <v>87</v>
      </c>
      <c r="C9" s="23">
        <v>50</v>
      </c>
      <c r="D9" s="23">
        <v>34</v>
      </c>
      <c r="E9" s="23">
        <v>26</v>
      </c>
      <c r="F9" s="23">
        <f>IF(Calculator!$AF$7=2,B9, IF(Calculator!$AF$7=3,C9,IF(Calculator!$AF$7=4,D9, IF(Calculator!$AF$7=5, E9,0))))</f>
        <v>0</v>
      </c>
      <c r="G9" s="46">
        <f>VLOOKUP(Calculator!B5,A9:F108,6,TRUE)</f>
        <v>0</v>
      </c>
      <c r="H9" s="23">
        <f>3.1416 * (A9/2)^2</f>
        <v>0.78539999999999999</v>
      </c>
      <c r="I9" s="23">
        <v>77.513951900173339</v>
      </c>
      <c r="J9" s="23">
        <f>A9/A$9</f>
        <v>1</v>
      </c>
      <c r="K9" s="24">
        <f>H9/H$9</f>
        <v>1</v>
      </c>
      <c r="L9" s="23">
        <f>I9/I$9</f>
        <v>1</v>
      </c>
      <c r="M9" s="23">
        <f>O9/O$9</f>
        <v>1</v>
      </c>
      <c r="N9" s="23">
        <f>J9*2.54</f>
        <v>2.54</v>
      </c>
      <c r="O9" s="23">
        <f>3.1416 * (N9/2)^2</f>
        <v>5.0670866400000003</v>
      </c>
      <c r="P9" s="23">
        <f>I9*0.3048*0.3048</f>
        <v>7.2012817739398809</v>
      </c>
    </row>
    <row r="10" spans="1:16" x14ac:dyDescent="0.35">
      <c r="A10" s="23">
        <v>2</v>
      </c>
      <c r="B10" s="23">
        <v>88</v>
      </c>
      <c r="C10" s="23">
        <v>51</v>
      </c>
      <c r="D10" s="23">
        <v>35</v>
      </c>
      <c r="E10" s="23">
        <v>27</v>
      </c>
      <c r="F10" s="23">
        <f>IF(Calculator!$AF$7=2,B10, IF(Calculator!$AF$7=3,C10,IF(Calculator!$AF$7=4,D10, IF(Calculator!$AF$7=5, E10,0))))</f>
        <v>0</v>
      </c>
      <c r="H10" s="23">
        <f t="shared" ref="H10:H48" si="0">3.1416 * (A10/2)^2</f>
        <v>3.1415999999999999</v>
      </c>
      <c r="I10" s="23">
        <v>314.01410201342952</v>
      </c>
      <c r="J10" s="23">
        <f t="shared" ref="J10:J48" si="1">A10/A$9</f>
        <v>2</v>
      </c>
      <c r="K10" s="24">
        <f>H10/H$9</f>
        <v>4</v>
      </c>
      <c r="L10" s="23">
        <f t="shared" ref="L10:L48" si="2">I10/I$9</f>
        <v>4.0510655735606651</v>
      </c>
      <c r="M10" s="23">
        <f>O10/O$9</f>
        <v>4</v>
      </c>
      <c r="N10" s="23">
        <f t="shared" ref="N10:N48" si="3">J10*2.54</f>
        <v>5.08</v>
      </c>
      <c r="O10" s="23">
        <f t="shared" ref="O10:O38" si="4">3.1416 * (N10/2)^2</f>
        <v>20.268346560000001</v>
      </c>
      <c r="P10" s="23">
        <f t="shared" ref="P10:P73" si="5">I10*0.3048*0.3048</f>
        <v>29.172864679917726</v>
      </c>
    </row>
    <row r="11" spans="1:16" x14ac:dyDescent="0.35">
      <c r="A11" s="23">
        <v>3</v>
      </c>
      <c r="B11" s="23">
        <v>89</v>
      </c>
      <c r="C11" s="23">
        <v>52</v>
      </c>
      <c r="D11" s="23">
        <v>37</v>
      </c>
      <c r="E11" s="23">
        <v>28</v>
      </c>
      <c r="F11" s="23">
        <f>IF(Calculator!$AF$7=2,B11, IF(Calculator!$AF$7=3,C11,IF(Calculator!$AF$7=4,D11, IF(Calculator!$AF$7=5, E11,0))))</f>
        <v>0</v>
      </c>
      <c r="H11" s="23">
        <f t="shared" si="0"/>
        <v>7.0686</v>
      </c>
      <c r="I11" s="23">
        <v>542.40938830379332</v>
      </c>
      <c r="J11" s="23">
        <f t="shared" si="1"/>
        <v>3</v>
      </c>
      <c r="K11" s="24">
        <f t="shared" ref="K11:K48" si="6">H11/H$9</f>
        <v>9</v>
      </c>
      <c r="L11" s="23">
        <f t="shared" si="2"/>
        <v>6.9975710824592907</v>
      </c>
      <c r="M11" s="23">
        <f t="shared" ref="M11:M29" si="7">O11/O$9</f>
        <v>9</v>
      </c>
      <c r="N11" s="23">
        <f t="shared" si="3"/>
        <v>7.62</v>
      </c>
      <c r="O11" s="23">
        <f t="shared" si="4"/>
        <v>45.603779760000002</v>
      </c>
      <c r="P11" s="23">
        <f t="shared" si="5"/>
        <v>50.391481097962846</v>
      </c>
    </row>
    <row r="12" spans="1:16" x14ac:dyDescent="0.35">
      <c r="A12" s="23">
        <v>4</v>
      </c>
      <c r="B12" s="23">
        <v>89</v>
      </c>
      <c r="C12" s="23">
        <v>51</v>
      </c>
      <c r="D12" s="23">
        <v>37</v>
      </c>
      <c r="E12" s="23">
        <v>28</v>
      </c>
      <c r="F12" s="23">
        <f>IF(Calculator!$AF$7=2,B12, IF(Calculator!$AF$7=3,C12,IF(Calculator!$AF$7=4,D12, IF(Calculator!$AF$7=5, E12,0))))</f>
        <v>0</v>
      </c>
      <c r="H12" s="23">
        <f t="shared" si="0"/>
        <v>12.5664</v>
      </c>
      <c r="I12" s="23">
        <v>825.3631687590937</v>
      </c>
      <c r="J12" s="23">
        <f t="shared" si="1"/>
        <v>4</v>
      </c>
      <c r="K12" s="24">
        <f t="shared" si="6"/>
        <v>16</v>
      </c>
      <c r="L12" s="23">
        <f t="shared" si="2"/>
        <v>10.647930450276114</v>
      </c>
      <c r="M12" s="23">
        <f t="shared" si="7"/>
        <v>16</v>
      </c>
      <c r="N12" s="23">
        <f t="shared" si="3"/>
        <v>10.16</v>
      </c>
      <c r="O12" s="23">
        <f t="shared" si="4"/>
        <v>81.073386240000005</v>
      </c>
      <c r="P12" s="23">
        <f t="shared" si="5"/>
        <v>76.67874748175285</v>
      </c>
    </row>
    <row r="13" spans="1:16" x14ac:dyDescent="0.35">
      <c r="A13" s="23">
        <v>5</v>
      </c>
      <c r="B13" s="23">
        <v>88</v>
      </c>
      <c r="C13" s="23">
        <v>51</v>
      </c>
      <c r="D13" s="23">
        <v>37</v>
      </c>
      <c r="E13" s="23">
        <v>28</v>
      </c>
      <c r="F13" s="23">
        <f>IF(Calculator!$AF$7=2,B13, IF(Calculator!$AF$7=3,C13,IF(Calculator!$AF$7=4,D13, IF(Calculator!$AF$7=5, E13,0))))</f>
        <v>0</v>
      </c>
      <c r="H13" s="23">
        <f t="shared" si="0"/>
        <v>19.634999999999998</v>
      </c>
      <c r="I13" s="23">
        <v>1149.033654087697</v>
      </c>
      <c r="J13" s="23">
        <f t="shared" si="1"/>
        <v>5</v>
      </c>
      <c r="K13" s="24">
        <f t="shared" si="6"/>
        <v>24.999999999999996</v>
      </c>
      <c r="L13" s="23">
        <f t="shared" si="2"/>
        <v>14.823572091479539</v>
      </c>
      <c r="M13" s="23">
        <f t="shared" si="7"/>
        <v>24.999999999999996</v>
      </c>
      <c r="N13" s="23">
        <f t="shared" si="3"/>
        <v>12.7</v>
      </c>
      <c r="O13" s="23">
        <f t="shared" si="4"/>
        <v>126.67716599999999</v>
      </c>
      <c r="P13" s="23">
        <f t="shared" si="5"/>
        <v>106.74871952705548</v>
      </c>
    </row>
    <row r="14" spans="1:16" x14ac:dyDescent="0.35">
      <c r="A14" s="23">
        <v>6</v>
      </c>
      <c r="B14" s="23">
        <v>88</v>
      </c>
      <c r="C14" s="23">
        <v>51</v>
      </c>
      <c r="D14" s="23">
        <v>37</v>
      </c>
      <c r="E14" s="23">
        <v>28</v>
      </c>
      <c r="F14" s="23">
        <f>IF(Calculator!$AF$7=2,B14, IF(Calculator!$AF$7=3,C14,IF(Calculator!$AF$7=4,D14, IF(Calculator!$AF$7=5, E14,0))))</f>
        <v>0</v>
      </c>
      <c r="H14" s="23">
        <f t="shared" si="0"/>
        <v>28.2744</v>
      </c>
      <c r="I14" s="23">
        <v>1494.625866729448</v>
      </c>
      <c r="J14" s="23">
        <f t="shared" si="1"/>
        <v>6</v>
      </c>
      <c r="K14" s="24">
        <f t="shared" si="6"/>
        <v>36</v>
      </c>
      <c r="L14" s="23">
        <f t="shared" si="2"/>
        <v>19.28202381752266</v>
      </c>
      <c r="M14" s="23">
        <f t="shared" si="7"/>
        <v>36</v>
      </c>
      <c r="N14" s="23">
        <f t="shared" si="3"/>
        <v>15.24</v>
      </c>
      <c r="O14" s="23">
        <f t="shared" si="4"/>
        <v>182.41511904000001</v>
      </c>
      <c r="P14" s="23">
        <f t="shared" si="5"/>
        <v>138.85528668180058</v>
      </c>
    </row>
    <row r="15" spans="1:16" x14ac:dyDescent="0.35">
      <c r="A15" s="23">
        <v>7</v>
      </c>
      <c r="B15" s="23">
        <v>87</v>
      </c>
      <c r="C15" s="23">
        <v>51</v>
      </c>
      <c r="D15" s="23">
        <v>36</v>
      </c>
      <c r="E15" s="23">
        <v>28</v>
      </c>
      <c r="F15" s="23">
        <f>IF(Calculator!$AF$7=2,B15, IF(Calculator!$AF$7=3,C15,IF(Calculator!$AF$7=4,D15, IF(Calculator!$AF$7=5, E15,0))))</f>
        <v>0</v>
      </c>
      <c r="H15" s="23">
        <f t="shared" si="0"/>
        <v>38.4846</v>
      </c>
      <c r="I15" s="23">
        <v>1943.2416166516741</v>
      </c>
      <c r="J15" s="23">
        <f t="shared" si="1"/>
        <v>7</v>
      </c>
      <c r="K15" s="24">
        <f t="shared" si="6"/>
        <v>49</v>
      </c>
      <c r="L15" s="23">
        <f t="shared" si="2"/>
        <v>25.069572238482767</v>
      </c>
      <c r="M15" s="23">
        <f t="shared" si="7"/>
        <v>49.000000000000007</v>
      </c>
      <c r="N15" s="23">
        <f t="shared" si="3"/>
        <v>17.78</v>
      </c>
      <c r="O15" s="23">
        <f t="shared" si="4"/>
        <v>248.28724536000004</v>
      </c>
      <c r="P15" s="23">
        <f t="shared" si="5"/>
        <v>180.53305364145518</v>
      </c>
    </row>
    <row r="16" spans="1:16" x14ac:dyDescent="0.35">
      <c r="A16" s="23">
        <v>8</v>
      </c>
      <c r="B16" s="23">
        <v>86</v>
      </c>
      <c r="C16" s="23">
        <v>50</v>
      </c>
      <c r="D16" s="23">
        <v>36</v>
      </c>
      <c r="E16" s="23">
        <v>28</v>
      </c>
      <c r="F16" s="23">
        <f>IF(Calculator!$AF$7=2,B16, IF(Calculator!$AF$7=3,C16,IF(Calculator!$AF$7=4,D16, IF(Calculator!$AF$7=5, E16,0))))</f>
        <v>0</v>
      </c>
      <c r="H16" s="23">
        <f t="shared" si="0"/>
        <v>50.265599999999999</v>
      </c>
      <c r="I16" s="23">
        <v>2367.4664269173272</v>
      </c>
      <c r="J16" s="23">
        <f t="shared" si="1"/>
        <v>8</v>
      </c>
      <c r="K16" s="24">
        <f t="shared" si="6"/>
        <v>64</v>
      </c>
      <c r="L16" s="23">
        <f t="shared" si="2"/>
        <v>30.54245550486548</v>
      </c>
      <c r="M16" s="23">
        <f t="shared" si="7"/>
        <v>64</v>
      </c>
      <c r="N16" s="23">
        <f t="shared" si="3"/>
        <v>20.32</v>
      </c>
      <c r="O16" s="23">
        <f t="shared" si="4"/>
        <v>324.29354496000002</v>
      </c>
      <c r="P16" s="23">
        <f t="shared" si="5"/>
        <v>219.94482815855756</v>
      </c>
    </row>
    <row r="17" spans="1:16" x14ac:dyDescent="0.35">
      <c r="A17" s="23">
        <v>9</v>
      </c>
      <c r="B17" s="23">
        <v>84</v>
      </c>
      <c r="C17" s="23">
        <v>49</v>
      </c>
      <c r="D17" s="23">
        <v>35</v>
      </c>
      <c r="E17" s="23">
        <v>27</v>
      </c>
      <c r="F17" s="23">
        <f>IF(Calculator!$AF$7=2,B17, IF(Calculator!$AF$7=3,C17,IF(Calculator!$AF$7=4,D17, IF(Calculator!$AF$7=5, E17,0))))</f>
        <v>0</v>
      </c>
      <c r="H17" s="23">
        <f t="shared" si="0"/>
        <v>63.617399999999996</v>
      </c>
      <c r="I17" s="23">
        <v>2818.8693294242148</v>
      </c>
      <c r="J17" s="23">
        <f t="shared" si="1"/>
        <v>9</v>
      </c>
      <c r="K17" s="24">
        <f t="shared" si="6"/>
        <v>81</v>
      </c>
      <c r="L17" s="23">
        <f t="shared" si="2"/>
        <v>36.365960711879424</v>
      </c>
      <c r="M17" s="23">
        <f t="shared" si="7"/>
        <v>81</v>
      </c>
      <c r="N17" s="23">
        <f t="shared" si="3"/>
        <v>22.86</v>
      </c>
      <c r="O17" s="23">
        <f t="shared" si="4"/>
        <v>410.43401784000002</v>
      </c>
      <c r="P17" s="23">
        <f t="shared" si="5"/>
        <v>261.88153006627101</v>
      </c>
    </row>
    <row r="18" spans="1:16" x14ac:dyDescent="0.35">
      <c r="A18" s="23">
        <v>10</v>
      </c>
      <c r="B18" s="23">
        <v>82</v>
      </c>
      <c r="C18" s="23">
        <v>48</v>
      </c>
      <c r="D18" s="23">
        <v>35</v>
      </c>
      <c r="E18" s="23">
        <v>27</v>
      </c>
      <c r="F18" s="23">
        <f>IF(Calculator!$AF$7=2,B18, IF(Calculator!$AF$7=3,C18,IF(Calculator!$AF$7=4,D18, IF(Calculator!$AF$7=5, E18,0))))</f>
        <v>0</v>
      </c>
      <c r="H18" s="23">
        <f t="shared" si="0"/>
        <v>78.539999999999992</v>
      </c>
      <c r="I18" s="23">
        <v>3352.5945471917398</v>
      </c>
      <c r="J18" s="23">
        <f t="shared" si="1"/>
        <v>10</v>
      </c>
      <c r="K18" s="24">
        <f t="shared" si="6"/>
        <v>99.999999999999986</v>
      </c>
      <c r="L18" s="23">
        <f t="shared" si="2"/>
        <v>43.251498149770413</v>
      </c>
      <c r="M18" s="23">
        <f t="shared" si="7"/>
        <v>99.999999999999986</v>
      </c>
      <c r="N18" s="23">
        <f t="shared" si="3"/>
        <v>25.4</v>
      </c>
      <c r="O18" s="23">
        <f t="shared" si="4"/>
        <v>506.70866399999994</v>
      </c>
      <c r="P18" s="23">
        <f t="shared" si="5"/>
        <v>311.46622532153611</v>
      </c>
    </row>
    <row r="19" spans="1:16" x14ac:dyDescent="0.35">
      <c r="A19" s="23">
        <v>11</v>
      </c>
      <c r="B19" s="23">
        <v>80</v>
      </c>
      <c r="C19" s="23">
        <v>47</v>
      </c>
      <c r="D19" s="23">
        <v>34</v>
      </c>
      <c r="E19" s="23">
        <v>26</v>
      </c>
      <c r="F19" s="23">
        <f>IF(Calculator!$AF$7=2,B19, IF(Calculator!$AF$7=3,C19,IF(Calculator!$AF$7=4,D19, IF(Calculator!$AF$7=5, E19,0))))</f>
        <v>0</v>
      </c>
      <c r="H19" s="23">
        <f t="shared" si="0"/>
        <v>95.0334</v>
      </c>
      <c r="I19" s="23">
        <v>3856.2848878003465</v>
      </c>
      <c r="J19" s="23">
        <f t="shared" si="1"/>
        <v>11</v>
      </c>
      <c r="K19" s="24">
        <f t="shared" si="6"/>
        <v>121</v>
      </c>
      <c r="L19" s="23">
        <f t="shared" si="2"/>
        <v>49.74955854097955</v>
      </c>
      <c r="M19" s="23">
        <f t="shared" si="7"/>
        <v>121.00000000000001</v>
      </c>
      <c r="N19" s="23">
        <f t="shared" si="3"/>
        <v>27.94</v>
      </c>
      <c r="O19" s="23">
        <f t="shared" si="4"/>
        <v>613.11748344000011</v>
      </c>
      <c r="P19" s="23">
        <f t="shared" si="5"/>
        <v>358.26058918271116</v>
      </c>
    </row>
    <row r="20" spans="1:16" x14ac:dyDescent="0.35">
      <c r="A20" s="23">
        <v>12</v>
      </c>
      <c r="B20" s="23">
        <v>78</v>
      </c>
      <c r="C20" s="23">
        <v>46</v>
      </c>
      <c r="D20" s="23">
        <v>33</v>
      </c>
      <c r="E20" s="23">
        <v>26</v>
      </c>
      <c r="F20" s="23">
        <f>IF(Calculator!$AF$7=2,B20, IF(Calculator!$AF$7=3,C20,IF(Calculator!$AF$7=4,D20, IF(Calculator!$AF$7=5, E20,0))))</f>
        <v>0</v>
      </c>
      <c r="H20" s="23">
        <f t="shared" si="0"/>
        <v>113.0976</v>
      </c>
      <c r="I20" s="23">
        <v>4376.7710786827101</v>
      </c>
      <c r="J20" s="23">
        <f t="shared" si="1"/>
        <v>12</v>
      </c>
      <c r="K20" s="24">
        <f t="shared" si="6"/>
        <v>144</v>
      </c>
      <c r="L20" s="23">
        <f t="shared" si="2"/>
        <v>56.464300572874322</v>
      </c>
      <c r="M20" s="23">
        <f t="shared" si="7"/>
        <v>144</v>
      </c>
      <c r="N20" s="23">
        <f t="shared" si="3"/>
        <v>30.48</v>
      </c>
      <c r="O20" s="23">
        <f t="shared" si="4"/>
        <v>729.66047616000003</v>
      </c>
      <c r="P20" s="23">
        <f t="shared" si="5"/>
        <v>406.61533859370297</v>
      </c>
    </row>
    <row r="21" spans="1:16" x14ac:dyDescent="0.35">
      <c r="A21" s="23">
        <v>13</v>
      </c>
      <c r="B21" s="23">
        <v>76</v>
      </c>
      <c r="C21" s="23">
        <v>45</v>
      </c>
      <c r="D21" s="23">
        <v>33</v>
      </c>
      <c r="E21" s="23">
        <v>25</v>
      </c>
      <c r="F21" s="23">
        <f>IF(Calculator!$AF$7=2,B21, IF(Calculator!$AF$7=3,C21,IF(Calculator!$AF$7=4,D21, IF(Calculator!$AF$7=5, E21,0))))</f>
        <v>0</v>
      </c>
      <c r="H21" s="23">
        <f t="shared" si="0"/>
        <v>132.73259999999999</v>
      </c>
      <c r="I21" s="23">
        <v>4996.8151775833703</v>
      </c>
      <c r="J21" s="23">
        <f t="shared" si="1"/>
        <v>13</v>
      </c>
      <c r="K21" s="24">
        <f t="shared" si="6"/>
        <v>169</v>
      </c>
      <c r="L21" s="23">
        <f t="shared" si="2"/>
        <v>64.463429551605614</v>
      </c>
      <c r="M21" s="23">
        <f t="shared" si="7"/>
        <v>169.00000000000003</v>
      </c>
      <c r="N21" s="23">
        <f t="shared" si="3"/>
        <v>33.020000000000003</v>
      </c>
      <c r="O21" s="23">
        <f t="shared" si="4"/>
        <v>856.3376421600002</v>
      </c>
      <c r="P21" s="23">
        <f t="shared" si="5"/>
        <v>464.219320315635</v>
      </c>
    </row>
    <row r="22" spans="1:16" x14ac:dyDescent="0.35">
      <c r="A22" s="23">
        <v>14</v>
      </c>
      <c r="B22" s="23">
        <v>74</v>
      </c>
      <c r="C22" s="23">
        <v>43</v>
      </c>
      <c r="D22" s="23">
        <v>32</v>
      </c>
      <c r="E22" s="23">
        <v>25</v>
      </c>
      <c r="F22" s="23">
        <f>IF(Calculator!$AF$7=2,B22, IF(Calculator!$AF$7=3,C22,IF(Calculator!$AF$7=4,D22, IF(Calculator!$AF$7=5, E22,0))))</f>
        <v>0</v>
      </c>
      <c r="H22" s="23">
        <f t="shared" si="0"/>
        <v>153.9384</v>
      </c>
      <c r="I22" s="23">
        <v>5550.3838693778143</v>
      </c>
      <c r="J22" s="23">
        <f t="shared" si="1"/>
        <v>14</v>
      </c>
      <c r="K22" s="24">
        <f t="shared" si="6"/>
        <v>196</v>
      </c>
      <c r="L22" s="23">
        <f t="shared" si="2"/>
        <v>71.604965729600508</v>
      </c>
      <c r="M22" s="23">
        <f t="shared" si="7"/>
        <v>196.00000000000003</v>
      </c>
      <c r="N22" s="23">
        <f t="shared" si="3"/>
        <v>35.56</v>
      </c>
      <c r="O22" s="23">
        <f t="shared" si="4"/>
        <v>993.14898144000017</v>
      </c>
      <c r="P22" s="23">
        <f t="shared" si="5"/>
        <v>515.64753463216186</v>
      </c>
    </row>
    <row r="23" spans="1:16" x14ac:dyDescent="0.35">
      <c r="A23" s="23">
        <v>15</v>
      </c>
      <c r="B23" s="23">
        <v>72</v>
      </c>
      <c r="C23" s="23">
        <v>42</v>
      </c>
      <c r="D23" s="23">
        <v>31</v>
      </c>
      <c r="E23" s="23">
        <v>24</v>
      </c>
      <c r="F23" s="23">
        <f>IF(Calculator!$AF$7=2,B23, IF(Calculator!$AF$7=3,C23,IF(Calculator!$AF$7=4,D23, IF(Calculator!$AF$7=5, E23,0))))</f>
        <v>0</v>
      </c>
      <c r="H23" s="23">
        <f t="shared" si="0"/>
        <v>176.715</v>
      </c>
      <c r="I23" s="23">
        <v>6111.0498852833198</v>
      </c>
      <c r="J23" s="23">
        <f t="shared" si="1"/>
        <v>15</v>
      </c>
      <c r="K23" s="24">
        <f t="shared" si="6"/>
        <v>225</v>
      </c>
      <c r="L23" s="23">
        <f t="shared" si="2"/>
        <v>78.838063799836448</v>
      </c>
      <c r="M23" s="23">
        <f t="shared" si="7"/>
        <v>225.00000000000003</v>
      </c>
      <c r="N23" s="23">
        <f t="shared" si="3"/>
        <v>38.1</v>
      </c>
      <c r="O23" s="23">
        <f t="shared" si="4"/>
        <v>1140.0944940000002</v>
      </c>
      <c r="P23" s="23">
        <f t="shared" si="5"/>
        <v>567.73511193447177</v>
      </c>
    </row>
    <row r="24" spans="1:16" x14ac:dyDescent="0.35">
      <c r="A24" s="23">
        <v>16</v>
      </c>
      <c r="B24" s="23">
        <v>70</v>
      </c>
      <c r="C24" s="23">
        <v>41</v>
      </c>
      <c r="D24" s="23">
        <v>29</v>
      </c>
      <c r="E24" s="23">
        <v>23</v>
      </c>
      <c r="F24" s="23">
        <f>IF(Calculator!$AF$7=2,B24, IF(Calculator!$AF$7=3,C24,IF(Calculator!$AF$7=4,D24, IF(Calculator!$AF$7=5, E24,0))))</f>
        <v>0</v>
      </c>
      <c r="H24" s="23">
        <f t="shared" si="0"/>
        <v>201.0624</v>
      </c>
      <c r="I24" s="23">
        <v>6675.7188360937826</v>
      </c>
      <c r="J24" s="23">
        <f t="shared" si="1"/>
        <v>16</v>
      </c>
      <c r="K24" s="24">
        <f t="shared" si="6"/>
        <v>256</v>
      </c>
      <c r="L24" s="23">
        <f t="shared" si="2"/>
        <v>86.122803346307705</v>
      </c>
      <c r="M24" s="23">
        <f t="shared" si="7"/>
        <v>256</v>
      </c>
      <c r="N24" s="23">
        <f t="shared" si="3"/>
        <v>40.64</v>
      </c>
      <c r="O24" s="23">
        <f t="shared" si="4"/>
        <v>1297.1741798400001</v>
      </c>
      <c r="P24" s="23">
        <f t="shared" si="5"/>
        <v>620.1945740583742</v>
      </c>
    </row>
    <row r="25" spans="1:16" x14ac:dyDescent="0.35">
      <c r="A25" s="23">
        <v>17</v>
      </c>
      <c r="B25" s="23">
        <v>68</v>
      </c>
      <c r="C25" s="23">
        <v>39</v>
      </c>
      <c r="D25" s="23">
        <v>28</v>
      </c>
      <c r="E25" s="23">
        <v>22</v>
      </c>
      <c r="F25" s="23">
        <f>IF(Calculator!$AF$7=2,B25, IF(Calculator!$AF$7=3,C25,IF(Calculator!$AF$7=4,D25, IF(Calculator!$AF$7=5, E25,0))))</f>
        <v>0</v>
      </c>
      <c r="H25" s="23">
        <f t="shared" si="0"/>
        <v>226.98060000000001</v>
      </c>
      <c r="I25" s="23">
        <v>7491.1186238281098</v>
      </c>
      <c r="J25" s="23">
        <f t="shared" si="1"/>
        <v>17</v>
      </c>
      <c r="K25" s="24">
        <f t="shared" si="6"/>
        <v>289</v>
      </c>
      <c r="L25" s="23">
        <f t="shared" si="2"/>
        <v>96.642197181167816</v>
      </c>
      <c r="M25" s="23">
        <f t="shared" si="7"/>
        <v>289</v>
      </c>
      <c r="N25" s="23">
        <f t="shared" si="3"/>
        <v>43.18</v>
      </c>
      <c r="O25" s="23">
        <f t="shared" si="4"/>
        <v>1464.3880389600001</v>
      </c>
      <c r="P25" s="23">
        <f t="shared" si="5"/>
        <v>695.94769315424787</v>
      </c>
    </row>
    <row r="26" spans="1:16" x14ac:dyDescent="0.35">
      <c r="A26" s="23">
        <v>18</v>
      </c>
      <c r="B26" s="23">
        <v>65</v>
      </c>
      <c r="C26" s="23">
        <v>37</v>
      </c>
      <c r="D26" s="23">
        <v>26</v>
      </c>
      <c r="E26" s="23">
        <v>20</v>
      </c>
      <c r="F26" s="23">
        <f>IF(Calculator!$AF$7=2,B26, IF(Calculator!$AF$7=3,C26,IF(Calculator!$AF$7=4,D26, IF(Calculator!$AF$7=5, E26,0))))</f>
        <v>0</v>
      </c>
      <c r="H26" s="23">
        <f t="shared" si="0"/>
        <v>254.46959999999999</v>
      </c>
      <c r="I26" s="23">
        <v>8074.4272459574076</v>
      </c>
      <c r="J26" s="23">
        <f t="shared" si="1"/>
        <v>18</v>
      </c>
      <c r="K26" s="24">
        <f t="shared" si="6"/>
        <v>324</v>
      </c>
      <c r="L26" s="23">
        <f t="shared" si="2"/>
        <v>104.16740532538054</v>
      </c>
      <c r="M26" s="23">
        <f t="shared" si="7"/>
        <v>324</v>
      </c>
      <c r="N26" s="23">
        <f t="shared" si="3"/>
        <v>45.72</v>
      </c>
      <c r="O26" s="23">
        <f t="shared" si="4"/>
        <v>1641.7360713600001</v>
      </c>
      <c r="P26" s="23">
        <f t="shared" si="5"/>
        <v>750.13883740827089</v>
      </c>
    </row>
    <row r="27" spans="1:16" x14ac:dyDescent="0.35">
      <c r="A27" s="23">
        <v>19</v>
      </c>
      <c r="B27" s="23">
        <v>64</v>
      </c>
      <c r="C27" s="23">
        <v>37</v>
      </c>
      <c r="D27" s="23">
        <v>26</v>
      </c>
      <c r="E27" s="23">
        <v>20</v>
      </c>
      <c r="F27" s="23">
        <f>IF(Calculator!$AF$7=2,B27, IF(Calculator!$AF$7=3,C27,IF(Calculator!$AF$7=4,D27, IF(Calculator!$AF$7=5, E27,0))))</f>
        <v>0</v>
      </c>
      <c r="H27" s="23">
        <f t="shared" si="0"/>
        <v>283.52940000000001</v>
      </c>
      <c r="I27" s="23">
        <v>8653.0080645049711</v>
      </c>
      <c r="J27" s="23">
        <f t="shared" si="1"/>
        <v>19</v>
      </c>
      <c r="K27" s="24">
        <f t="shared" si="6"/>
        <v>361</v>
      </c>
      <c r="L27" s="23">
        <f t="shared" si="2"/>
        <v>111.6316205326337</v>
      </c>
      <c r="M27" s="23">
        <f t="shared" si="7"/>
        <v>361</v>
      </c>
      <c r="N27" s="23">
        <f t="shared" si="3"/>
        <v>48.26</v>
      </c>
      <c r="O27" s="23">
        <f t="shared" si="4"/>
        <v>1829.21827704</v>
      </c>
      <c r="P27" s="23">
        <f t="shared" si="5"/>
        <v>803.89075433702794</v>
      </c>
    </row>
    <row r="28" spans="1:16" x14ac:dyDescent="0.35">
      <c r="A28" s="23">
        <v>20</v>
      </c>
      <c r="B28" s="23">
        <v>63</v>
      </c>
      <c r="C28" s="23">
        <v>36</v>
      </c>
      <c r="D28" s="23">
        <v>26</v>
      </c>
      <c r="E28" s="23">
        <v>20</v>
      </c>
      <c r="F28" s="23">
        <f>IF(Calculator!$AF$7=2,B28, IF(Calculator!$AF$7=3,C28,IF(Calculator!$AF$7=4,D28, IF(Calculator!$AF$7=5, E28,0))))</f>
        <v>0</v>
      </c>
      <c r="H28" s="23">
        <f t="shared" si="0"/>
        <v>314.15999999999997</v>
      </c>
      <c r="I28" s="23">
        <v>9377.885485568715</v>
      </c>
      <c r="J28" s="23">
        <f t="shared" si="1"/>
        <v>20</v>
      </c>
      <c r="K28" s="24">
        <f t="shared" si="6"/>
        <v>399.99999999999994</v>
      </c>
      <c r="L28" s="23">
        <f t="shared" si="2"/>
        <v>120.98319406609617</v>
      </c>
      <c r="M28" s="23">
        <f t="shared" si="7"/>
        <v>399.99999999999994</v>
      </c>
      <c r="N28" s="23">
        <f t="shared" si="3"/>
        <v>50.8</v>
      </c>
      <c r="O28" s="23">
        <f t="shared" si="4"/>
        <v>2026.8346559999998</v>
      </c>
      <c r="P28" s="23">
        <f t="shared" si="5"/>
        <v>871.2340703812099</v>
      </c>
    </row>
    <row r="29" spans="1:16" x14ac:dyDescent="0.35">
      <c r="A29" s="23">
        <v>21</v>
      </c>
      <c r="B29" s="23">
        <v>62</v>
      </c>
      <c r="C29" s="23">
        <v>35</v>
      </c>
      <c r="D29" s="23">
        <v>25</v>
      </c>
      <c r="E29" s="23">
        <v>20</v>
      </c>
      <c r="F29" s="23">
        <f>IF(Calculator!$AF$7=2,B29, IF(Calculator!$AF$7=3,C29,IF(Calculator!$AF$7=4,D29, IF(Calculator!$AF$7=5, E29,0))))</f>
        <v>0</v>
      </c>
      <c r="H29" s="23">
        <f t="shared" si="0"/>
        <v>346.3614</v>
      </c>
      <c r="I29" s="23">
        <v>9948.3507394444732</v>
      </c>
      <c r="J29" s="23">
        <f t="shared" si="1"/>
        <v>21</v>
      </c>
      <c r="K29" s="24">
        <f t="shared" si="6"/>
        <v>441</v>
      </c>
      <c r="L29" s="23">
        <f t="shared" si="2"/>
        <v>128.34271115806993</v>
      </c>
      <c r="M29" s="23">
        <f t="shared" si="7"/>
        <v>441</v>
      </c>
      <c r="N29" s="23">
        <f t="shared" si="3"/>
        <v>53.34</v>
      </c>
      <c r="O29" s="23">
        <f t="shared" si="4"/>
        <v>2234.5852082400002</v>
      </c>
      <c r="P29" s="23">
        <f t="shared" si="5"/>
        <v>924.23202668063948</v>
      </c>
    </row>
    <row r="30" spans="1:16" x14ac:dyDescent="0.35">
      <c r="A30" s="23">
        <v>22</v>
      </c>
      <c r="B30" s="23">
        <v>61</v>
      </c>
      <c r="C30" s="23">
        <v>34</v>
      </c>
      <c r="D30" s="23">
        <v>25</v>
      </c>
      <c r="E30" s="23">
        <v>19</v>
      </c>
      <c r="F30" s="23">
        <f>IF(Calculator!$AF$7=2,B30, IF(Calculator!$AF$7=3,C30,IF(Calculator!$AF$7=4,D30, IF(Calculator!$AF$7=5, E30,0))))</f>
        <v>0</v>
      </c>
      <c r="H30" s="23">
        <f t="shared" si="0"/>
        <v>380.1336</v>
      </c>
      <c r="I30" s="23">
        <v>10506.112931277523</v>
      </c>
      <c r="J30" s="23">
        <f t="shared" si="1"/>
        <v>22</v>
      </c>
      <c r="K30" s="24">
        <f t="shared" si="6"/>
        <v>484</v>
      </c>
      <c r="L30" s="23">
        <f t="shared" si="2"/>
        <v>135.53834727466693</v>
      </c>
      <c r="M30" s="23">
        <f>O30/O$9</f>
        <v>484.00000000000006</v>
      </c>
      <c r="N30" s="23">
        <f t="shared" si="3"/>
        <v>55.88</v>
      </c>
      <c r="O30" s="23">
        <f t="shared" si="4"/>
        <v>2452.4699337600005</v>
      </c>
      <c r="P30" s="23">
        <f t="shared" si="5"/>
        <v>976.04982989899304</v>
      </c>
    </row>
    <row r="31" spans="1:16" x14ac:dyDescent="0.35">
      <c r="A31" s="23">
        <v>23</v>
      </c>
      <c r="B31" s="23">
        <v>59</v>
      </c>
      <c r="C31" s="23">
        <v>33</v>
      </c>
      <c r="D31" s="23">
        <v>24</v>
      </c>
      <c r="E31" s="23">
        <v>19</v>
      </c>
      <c r="F31" s="23">
        <f>IF(Calculator!$AF$7=2,B31, IF(Calculator!$AF$7=3,C31,IF(Calculator!$AF$7=4,D31, IF(Calculator!$AF$7=5, E31,0))))</f>
        <v>0</v>
      </c>
      <c r="H31" s="23">
        <f t="shared" si="0"/>
        <v>415.47660000000002</v>
      </c>
      <c r="I31" s="23">
        <v>11411.044194369624</v>
      </c>
      <c r="J31" s="23">
        <f t="shared" si="1"/>
        <v>23</v>
      </c>
      <c r="K31" s="24">
        <f t="shared" si="6"/>
        <v>529</v>
      </c>
      <c r="L31" s="23">
        <f t="shared" si="2"/>
        <v>147.21277801789006</v>
      </c>
      <c r="M31" s="23">
        <f>O31/O$9</f>
        <v>529</v>
      </c>
      <c r="N31" s="23">
        <f t="shared" si="3"/>
        <v>58.42</v>
      </c>
      <c r="O31" s="23">
        <f t="shared" si="4"/>
        <v>2680.48883256</v>
      </c>
      <c r="P31" s="23">
        <f t="shared" si="5"/>
        <v>1060.1206952312891</v>
      </c>
    </row>
    <row r="32" spans="1:16" x14ac:dyDescent="0.35">
      <c r="A32" s="23">
        <v>24</v>
      </c>
      <c r="B32" s="23">
        <v>58</v>
      </c>
      <c r="C32" s="23">
        <v>32</v>
      </c>
      <c r="D32" s="23">
        <v>23</v>
      </c>
      <c r="E32" s="23">
        <v>18</v>
      </c>
      <c r="F32" s="23">
        <f>IF(Calculator!$AF$7=2,B32, IF(Calculator!$AF$7=3,C32,IF(Calculator!$AF$7=4,D32, IF(Calculator!$AF$7=5, E32,0))))</f>
        <v>0</v>
      </c>
      <c r="H32" s="23">
        <f t="shared" si="0"/>
        <v>452.3904</v>
      </c>
      <c r="I32" s="23">
        <v>11953.598967300186</v>
      </c>
      <c r="J32" s="23">
        <f t="shared" si="1"/>
        <v>24</v>
      </c>
      <c r="K32" s="24">
        <f t="shared" si="6"/>
        <v>576</v>
      </c>
      <c r="L32" s="23">
        <f t="shared" si="2"/>
        <v>154.21222469336459</v>
      </c>
      <c r="M32" s="23">
        <f t="shared" ref="M32:M48" si="8">O32/O$9</f>
        <v>576</v>
      </c>
      <c r="N32" s="23">
        <f t="shared" si="3"/>
        <v>60.96</v>
      </c>
      <c r="O32" s="23">
        <f t="shared" si="4"/>
        <v>2918.6419046400001</v>
      </c>
      <c r="P32" s="23">
        <f t="shared" si="5"/>
        <v>1110.525683003048</v>
      </c>
    </row>
    <row r="33" spans="1:16" x14ac:dyDescent="0.35">
      <c r="A33" s="23">
        <v>25</v>
      </c>
      <c r="B33" s="23">
        <v>56</v>
      </c>
      <c r="C33" s="23">
        <v>31</v>
      </c>
      <c r="D33" s="23">
        <v>22</v>
      </c>
      <c r="E33" s="23">
        <v>18</v>
      </c>
      <c r="F33" s="23">
        <f>IF(Calculator!$AF$7=2,B33, IF(Calculator!$AF$7=3,C33,IF(Calculator!$AF$7=4,D33, IF(Calculator!$AF$7=5, E33,0))))</f>
        <v>0</v>
      </c>
      <c r="H33" s="23">
        <f t="shared" si="0"/>
        <v>490.875</v>
      </c>
      <c r="I33" s="23">
        <v>12476.035669372903</v>
      </c>
      <c r="J33" s="23">
        <f t="shared" si="1"/>
        <v>25</v>
      </c>
      <c r="K33" s="24">
        <f t="shared" si="6"/>
        <v>625</v>
      </c>
      <c r="L33" s="23">
        <f t="shared" si="2"/>
        <v>160.9521300815654</v>
      </c>
      <c r="M33" s="23">
        <f t="shared" si="8"/>
        <v>625</v>
      </c>
      <c r="N33" s="23">
        <f t="shared" si="3"/>
        <v>63.5</v>
      </c>
      <c r="O33" s="23">
        <f t="shared" si="4"/>
        <v>3166.9291499999999</v>
      </c>
      <c r="P33" s="23">
        <f t="shared" si="5"/>
        <v>1159.0616408331778</v>
      </c>
    </row>
    <row r="34" spans="1:16" x14ac:dyDescent="0.35">
      <c r="A34" s="23">
        <v>26</v>
      </c>
      <c r="B34" s="23">
        <v>54</v>
      </c>
      <c r="C34" s="23">
        <v>30</v>
      </c>
      <c r="D34" s="23">
        <v>21</v>
      </c>
      <c r="E34" s="23">
        <v>17</v>
      </c>
      <c r="F34" s="23">
        <f>IF(Calculator!$AF$7=2,B34, IF(Calculator!$AF$7=3,C34,IF(Calculator!$AF$7=4,D34, IF(Calculator!$AF$7=5, E34,0))))</f>
        <v>0</v>
      </c>
      <c r="H34" s="23">
        <f t="shared" si="0"/>
        <v>530.93039999999996</v>
      </c>
      <c r="I34" s="23">
        <v>13182.251214633112</v>
      </c>
      <c r="J34" s="23">
        <f t="shared" si="1"/>
        <v>26</v>
      </c>
      <c r="K34" s="24">
        <f t="shared" si="6"/>
        <v>676</v>
      </c>
      <c r="L34" s="23">
        <f t="shared" si="2"/>
        <v>170.06294855937585</v>
      </c>
      <c r="M34" s="23">
        <f t="shared" si="8"/>
        <v>676.00000000000011</v>
      </c>
      <c r="N34" s="23">
        <f t="shared" si="3"/>
        <v>66.040000000000006</v>
      </c>
      <c r="O34" s="23">
        <f t="shared" si="4"/>
        <v>3425.3505686400008</v>
      </c>
      <c r="P34" s="23">
        <f t="shared" si="5"/>
        <v>1224.6712118831088</v>
      </c>
    </row>
    <row r="35" spans="1:16" x14ac:dyDescent="0.35">
      <c r="A35" s="23">
        <v>27</v>
      </c>
      <c r="B35" s="23">
        <v>53</v>
      </c>
      <c r="C35" s="23">
        <v>28</v>
      </c>
      <c r="D35" s="23">
        <v>20</v>
      </c>
      <c r="E35" s="23">
        <v>16</v>
      </c>
      <c r="F35" s="23">
        <f>IF(Calculator!$AF$7=2,B35, IF(Calculator!$AF$7=3,C35,IF(Calculator!$AF$7=4,D35, IF(Calculator!$AF$7=5, E35,0))))</f>
        <v>0</v>
      </c>
      <c r="H35" s="23">
        <f t="shared" si="0"/>
        <v>572.5566</v>
      </c>
      <c r="I35" s="23">
        <v>13665.910201684193</v>
      </c>
      <c r="J35" s="23">
        <f t="shared" si="1"/>
        <v>27</v>
      </c>
      <c r="K35" s="24">
        <f t="shared" si="6"/>
        <v>729</v>
      </c>
      <c r="L35" s="23">
        <f t="shared" si="2"/>
        <v>176.30258639481951</v>
      </c>
      <c r="M35" s="23">
        <f t="shared" si="8"/>
        <v>728.99999999999989</v>
      </c>
      <c r="N35" s="23">
        <f t="shared" si="3"/>
        <v>68.58</v>
      </c>
      <c r="O35" s="23">
        <f t="shared" si="4"/>
        <v>3693.9061605599995</v>
      </c>
      <c r="P35" s="23">
        <f t="shared" si="5"/>
        <v>1269.6046021034747</v>
      </c>
    </row>
    <row r="36" spans="1:16" x14ac:dyDescent="0.35">
      <c r="A36" s="23">
        <v>28</v>
      </c>
      <c r="B36" s="23">
        <v>51</v>
      </c>
      <c r="C36" s="23">
        <v>27</v>
      </c>
      <c r="D36" s="23">
        <v>19</v>
      </c>
      <c r="E36" s="23">
        <v>15</v>
      </c>
      <c r="F36" s="23">
        <f>IF(Calculator!$AF$7=2,B36, IF(Calculator!$AF$7=3,C36,IF(Calculator!$AF$7=4,D36, IF(Calculator!$AF$7=5, E36,0))))</f>
        <v>0</v>
      </c>
      <c r="H36" s="23">
        <f t="shared" si="0"/>
        <v>615.75360000000001</v>
      </c>
      <c r="I36" s="23">
        <v>14123.197390697089</v>
      </c>
      <c r="J36" s="23">
        <f t="shared" si="1"/>
        <v>28</v>
      </c>
      <c r="K36" s="24">
        <f t="shared" si="6"/>
        <v>784</v>
      </c>
      <c r="L36" s="23">
        <f t="shared" si="2"/>
        <v>182.20200421319902</v>
      </c>
      <c r="M36" s="23">
        <f t="shared" si="8"/>
        <v>784.00000000000011</v>
      </c>
      <c r="N36" s="23">
        <f t="shared" si="3"/>
        <v>71.12</v>
      </c>
      <c r="O36" s="23">
        <f t="shared" si="4"/>
        <v>3972.5959257600007</v>
      </c>
      <c r="P36" s="23">
        <f t="shared" si="5"/>
        <v>1312.0879721158274</v>
      </c>
    </row>
    <row r="37" spans="1:16" x14ac:dyDescent="0.35">
      <c r="A37" s="23">
        <v>29</v>
      </c>
      <c r="B37" s="23">
        <v>49</v>
      </c>
      <c r="C37" s="23">
        <v>25</v>
      </c>
      <c r="D37" s="23">
        <v>18</v>
      </c>
      <c r="E37" s="23">
        <v>14</v>
      </c>
      <c r="F37" s="23">
        <f>IF(Calculator!$AF$7=2,B37, IF(Calculator!$AF$7=3,C37,IF(Calculator!$AF$7=4,D37, IF(Calculator!$AF$7=5, E37,0))))</f>
        <v>0</v>
      </c>
      <c r="H37" s="23">
        <f t="shared" si="0"/>
        <v>660.52139999999997</v>
      </c>
      <c r="I37" s="23">
        <v>15007.158177512039</v>
      </c>
      <c r="J37" s="23">
        <f t="shared" si="1"/>
        <v>29</v>
      </c>
      <c r="K37" s="24">
        <f t="shared" si="6"/>
        <v>841</v>
      </c>
      <c r="L37" s="23">
        <f t="shared" si="2"/>
        <v>193.60589686923805</v>
      </c>
      <c r="M37" s="23">
        <f t="shared" si="8"/>
        <v>840.99999999999989</v>
      </c>
      <c r="N37" s="23">
        <f t="shared" si="3"/>
        <v>73.66</v>
      </c>
      <c r="O37" s="23">
        <f t="shared" si="4"/>
        <v>4261.4198642399997</v>
      </c>
      <c r="P37" s="23">
        <f t="shared" si="5"/>
        <v>1394.2106164517281</v>
      </c>
    </row>
    <row r="38" spans="1:16" x14ac:dyDescent="0.35">
      <c r="A38" s="23">
        <v>30</v>
      </c>
      <c r="B38" s="23">
        <v>47</v>
      </c>
      <c r="C38" s="23">
        <v>23</v>
      </c>
      <c r="D38" s="23">
        <v>15</v>
      </c>
      <c r="E38" s="23">
        <v>13</v>
      </c>
      <c r="F38" s="23">
        <f>IF(Calculator!$AF$7=2,B38, IF(Calculator!$AF$7=3,C38,IF(Calculator!$AF$7=4,D38, IF(Calculator!$AF$7=5, E38,0))))</f>
        <v>0</v>
      </c>
      <c r="H38" s="23">
        <f>3.1416 * (A38/2)^2</f>
        <v>706.86</v>
      </c>
      <c r="I38" s="23">
        <v>15419.166531422465</v>
      </c>
      <c r="J38" s="23">
        <f t="shared" si="1"/>
        <v>30</v>
      </c>
      <c r="K38" s="24">
        <f t="shared" si="6"/>
        <v>900</v>
      </c>
      <c r="L38" s="23">
        <f t="shared" si="2"/>
        <v>198.92117681317683</v>
      </c>
      <c r="M38" s="23">
        <f t="shared" si="8"/>
        <v>900.00000000000011</v>
      </c>
      <c r="N38" s="23">
        <f t="shared" si="3"/>
        <v>76.2</v>
      </c>
      <c r="O38" s="23">
        <f t="shared" si="4"/>
        <v>4560.3779760000007</v>
      </c>
      <c r="P38" s="23">
        <f t="shared" si="5"/>
        <v>1432.4874450354025</v>
      </c>
    </row>
    <row r="39" spans="1:16" x14ac:dyDescent="0.35">
      <c r="A39" s="23">
        <v>31</v>
      </c>
      <c r="B39" s="23">
        <v>43</v>
      </c>
      <c r="C39" s="23">
        <v>19</v>
      </c>
      <c r="D39" s="23">
        <v>11</v>
      </c>
      <c r="E39" s="23">
        <v>9</v>
      </c>
      <c r="F39" s="23">
        <f>IF(Calculator!$AF$7=2,B39, IF(Calculator!$AF$7=3,C39,IF(Calculator!$AF$7=4,D39, IF(Calculator!$AF$7=5, E39,0))))</f>
        <v>0</v>
      </c>
      <c r="H39" s="23">
        <f t="shared" si="0"/>
        <v>754.76940000000002</v>
      </c>
      <c r="I39" s="23">
        <v>15799.07106121196</v>
      </c>
      <c r="J39" s="23">
        <f t="shared" si="1"/>
        <v>31</v>
      </c>
      <c r="K39" s="24">
        <f t="shared" si="6"/>
        <v>961</v>
      </c>
      <c r="L39" s="23">
        <f t="shared" si="2"/>
        <v>203.82228842568702</v>
      </c>
      <c r="M39" s="23">
        <f t="shared" si="8"/>
        <v>939.64135454372251</v>
      </c>
      <c r="N39" s="23">
        <f t="shared" si="3"/>
        <v>78.739999999999995</v>
      </c>
      <c r="O39" s="23">
        <f t="shared" ref="O39:O48" si="9">(-0.335*(N39^2))+(176*N39)-7020</f>
        <v>4761.244154</v>
      </c>
      <c r="P39" s="23">
        <f t="shared" si="5"/>
        <v>1467.7817307626174</v>
      </c>
    </row>
    <row r="40" spans="1:16" x14ac:dyDescent="0.35">
      <c r="A40" s="23">
        <v>32</v>
      </c>
      <c r="B40" s="23">
        <v>38</v>
      </c>
      <c r="C40" s="23">
        <v>14</v>
      </c>
      <c r="D40" s="23">
        <v>8</v>
      </c>
      <c r="E40" s="23">
        <v>5</v>
      </c>
      <c r="F40" s="23">
        <f>IF(Calculator!$AF$7=2,B40, IF(Calculator!$AF$7=3,C40,IF(Calculator!$AF$7=4,D40, IF(Calculator!$AF$7=5, E40,0))))</f>
        <v>0</v>
      </c>
      <c r="H40" s="23">
        <f t="shared" si="0"/>
        <v>804.24959999999999</v>
      </c>
      <c r="I40" s="23">
        <v>16634.762847468352</v>
      </c>
      <c r="J40" s="23">
        <f t="shared" si="1"/>
        <v>32</v>
      </c>
      <c r="K40" s="24">
        <f t="shared" si="6"/>
        <v>1024</v>
      </c>
      <c r="L40" s="23">
        <f t="shared" si="2"/>
        <v>214.60346737180294</v>
      </c>
      <c r="M40" s="23">
        <f t="shared" si="8"/>
        <v>1000.9939628740983</v>
      </c>
      <c r="N40" s="23">
        <f t="shared" si="3"/>
        <v>81.28</v>
      </c>
      <c r="O40" s="23">
        <f t="shared" si="9"/>
        <v>5072.1231360000002</v>
      </c>
      <c r="P40" s="23">
        <f t="shared" si="5"/>
        <v>1545.4200382088663</v>
      </c>
    </row>
    <row r="41" spans="1:16" x14ac:dyDescent="0.35">
      <c r="A41" s="23">
        <v>33</v>
      </c>
      <c r="B41" s="23">
        <v>34</v>
      </c>
      <c r="C41" s="23">
        <v>10</v>
      </c>
      <c r="D41" s="23">
        <v>8</v>
      </c>
      <c r="E41" s="23">
        <v>5</v>
      </c>
      <c r="F41" s="23">
        <f>IF(Calculator!$AF$7=2,B41, IF(Calculator!$AF$7=3,C41,IF(Calculator!$AF$7=4,D41, IF(Calculator!$AF$7=5, E41,0))))</f>
        <v>0</v>
      </c>
      <c r="H41" s="23">
        <f t="shared" si="0"/>
        <v>855.30060000000003</v>
      </c>
      <c r="I41" s="23">
        <v>16955.940849640017</v>
      </c>
      <c r="J41" s="23">
        <f t="shared" si="1"/>
        <v>33</v>
      </c>
      <c r="K41" s="24">
        <f t="shared" si="6"/>
        <v>1089</v>
      </c>
      <c r="L41" s="23">
        <f t="shared" si="2"/>
        <v>218.7469537287532</v>
      </c>
      <c r="M41" s="23">
        <f t="shared" si="8"/>
        <v>1061.4935027043471</v>
      </c>
      <c r="N41" s="23">
        <f t="shared" si="3"/>
        <v>83.820000000000007</v>
      </c>
      <c r="O41" s="23">
        <f t="shared" si="9"/>
        <v>5378.6795460000012</v>
      </c>
      <c r="P41" s="23">
        <f t="shared" si="5"/>
        <v>1575.2584509917408</v>
      </c>
    </row>
    <row r="42" spans="1:16" x14ac:dyDescent="0.35">
      <c r="A42" s="23">
        <v>34</v>
      </c>
      <c r="B42" s="23">
        <v>30</v>
      </c>
      <c r="C42" s="23">
        <v>10</v>
      </c>
      <c r="D42" s="23">
        <v>8</v>
      </c>
      <c r="E42" s="23">
        <v>5</v>
      </c>
      <c r="F42" s="23">
        <f>IF(Calculator!$AF$7=2,B42, IF(Calculator!$AF$7=3,C42,IF(Calculator!$AF$7=4,D42, IF(Calculator!$AF$7=5, E42,0))))</f>
        <v>0</v>
      </c>
      <c r="H42" s="23">
        <f t="shared" si="0"/>
        <v>907.92240000000004</v>
      </c>
      <c r="I42" s="23">
        <v>17240.234213081923</v>
      </c>
      <c r="J42" s="23">
        <f t="shared" si="1"/>
        <v>34</v>
      </c>
      <c r="K42" s="24">
        <f t="shared" si="6"/>
        <v>1156</v>
      </c>
      <c r="L42" s="23">
        <f t="shared" si="2"/>
        <v>222.41459492717942</v>
      </c>
      <c r="M42" s="23">
        <f t="shared" si="8"/>
        <v>1121.139974034468</v>
      </c>
      <c r="N42" s="23">
        <f t="shared" si="3"/>
        <v>86.36</v>
      </c>
      <c r="O42" s="23">
        <f t="shared" si="9"/>
        <v>5680.9133839999995</v>
      </c>
      <c r="P42" s="23">
        <f t="shared" si="5"/>
        <v>1601.6701687073187</v>
      </c>
    </row>
    <row r="43" spans="1:16" x14ac:dyDescent="0.35">
      <c r="A43" s="23">
        <v>35</v>
      </c>
      <c r="B43" s="23">
        <v>25</v>
      </c>
      <c r="C43" s="23">
        <v>10</v>
      </c>
      <c r="D43" s="23">
        <v>8</v>
      </c>
      <c r="E43" s="23">
        <v>5</v>
      </c>
      <c r="F43" s="23">
        <f>IF(Calculator!$AF$7=2,B43, IF(Calculator!$AF$7=3,C43,IF(Calculator!$AF$7=4,D43, IF(Calculator!$AF$7=5, E43,0))))</f>
        <v>0</v>
      </c>
      <c r="H43" s="23">
        <f t="shared" si="0"/>
        <v>962.11500000000001</v>
      </c>
      <c r="I43" s="23">
        <v>17486.651094066612</v>
      </c>
      <c r="J43" s="23">
        <f t="shared" si="1"/>
        <v>35</v>
      </c>
      <c r="K43" s="24">
        <f t="shared" si="6"/>
        <v>1225</v>
      </c>
      <c r="L43" s="23">
        <f t="shared" si="2"/>
        <v>225.59359528703772</v>
      </c>
      <c r="M43" s="23">
        <f t="shared" si="8"/>
        <v>1179.9333768644619</v>
      </c>
      <c r="N43" s="23">
        <f t="shared" si="3"/>
        <v>88.9</v>
      </c>
      <c r="O43" s="23">
        <f t="shared" si="9"/>
        <v>5978.8246500000005</v>
      </c>
      <c r="P43" s="23">
        <f t="shared" si="5"/>
        <v>1624.5630460581144</v>
      </c>
    </row>
    <row r="44" spans="1:16" x14ac:dyDescent="0.35">
      <c r="A44" s="23">
        <v>36</v>
      </c>
      <c r="B44" s="23">
        <v>21</v>
      </c>
      <c r="C44" s="23">
        <v>10</v>
      </c>
      <c r="D44" s="23">
        <v>8</v>
      </c>
      <c r="E44" s="23">
        <v>5</v>
      </c>
      <c r="F44" s="23">
        <f>IF(Calculator!$AF$7=2,B44, IF(Calculator!$AF$7=3,C44,IF(Calculator!$AF$7=4,D44, IF(Calculator!$AF$7=5, E44,0))))</f>
        <v>0</v>
      </c>
      <c r="H44" s="23">
        <f t="shared" si="0"/>
        <v>1017.8783999999999</v>
      </c>
      <c r="I44" s="23">
        <v>17694.338388911827</v>
      </c>
      <c r="J44" s="23">
        <f t="shared" si="1"/>
        <v>36</v>
      </c>
      <c r="K44" s="24">
        <f t="shared" si="6"/>
        <v>1296</v>
      </c>
      <c r="L44" s="23">
        <f t="shared" si="2"/>
        <v>228.27294900019487</v>
      </c>
      <c r="M44" s="23">
        <f t="shared" si="8"/>
        <v>1237.8737111943281</v>
      </c>
      <c r="N44" s="23">
        <f t="shared" si="3"/>
        <v>91.44</v>
      </c>
      <c r="O44" s="23">
        <f t="shared" si="9"/>
        <v>6272.4133439999987</v>
      </c>
      <c r="P44" s="23">
        <f t="shared" si="5"/>
        <v>1643.8578271186111</v>
      </c>
    </row>
    <row r="45" spans="1:16" x14ac:dyDescent="0.35">
      <c r="A45" s="23">
        <v>37</v>
      </c>
      <c r="B45" s="23">
        <v>20</v>
      </c>
      <c r="C45" s="23">
        <v>10</v>
      </c>
      <c r="D45" s="23">
        <v>8</v>
      </c>
      <c r="E45" s="23">
        <v>5</v>
      </c>
      <c r="F45" s="23">
        <f>IF(Calculator!$AF$7=2,B45, IF(Calculator!$AF$7=3,C45,IF(Calculator!$AF$7=4,D45, IF(Calculator!$AF$7=5, E45,0))))</f>
        <v>0</v>
      </c>
      <c r="H45" s="23">
        <f t="shared" si="0"/>
        <v>1075.2126000000001</v>
      </c>
      <c r="I45" s="23">
        <v>17862.581733980536</v>
      </c>
      <c r="J45" s="23">
        <f t="shared" si="1"/>
        <v>37</v>
      </c>
      <c r="K45" s="24">
        <f t="shared" si="6"/>
        <v>1369</v>
      </c>
      <c r="L45" s="23">
        <f t="shared" si="2"/>
        <v>230.44344013042885</v>
      </c>
      <c r="M45" s="23">
        <f t="shared" si="8"/>
        <v>1294.9609770240675</v>
      </c>
      <c r="N45" s="23">
        <f t="shared" si="3"/>
        <v>93.98</v>
      </c>
      <c r="O45" s="23">
        <f t="shared" si="9"/>
        <v>6561.6794659999996</v>
      </c>
      <c r="P45" s="23">
        <f t="shared" si="5"/>
        <v>1659.4881453352632</v>
      </c>
    </row>
    <row r="46" spans="1:16" x14ac:dyDescent="0.35">
      <c r="A46" s="23">
        <v>38</v>
      </c>
      <c r="B46" s="23">
        <v>20</v>
      </c>
      <c r="C46" s="23">
        <v>10</v>
      </c>
      <c r="D46" s="23">
        <v>8</v>
      </c>
      <c r="E46" s="23">
        <v>5</v>
      </c>
      <c r="F46" s="23">
        <f>IF(Calculator!$AF$7=2,B46, IF(Calculator!$AF$7=3,C46,IF(Calculator!$AF$7=4,D46, IF(Calculator!$AF$7=5, E46,0))))</f>
        <v>0</v>
      </c>
      <c r="H46" s="23">
        <f t="shared" si="0"/>
        <v>1134.1176</v>
      </c>
      <c r="I46" s="23">
        <v>17990.805505680892</v>
      </c>
      <c r="J46" s="23">
        <f t="shared" si="1"/>
        <v>38</v>
      </c>
      <c r="K46" s="24">
        <f t="shared" si="6"/>
        <v>1444</v>
      </c>
      <c r="L46" s="23">
        <f t="shared" si="2"/>
        <v>232.09764261342815</v>
      </c>
      <c r="M46" s="23">
        <f t="shared" si="8"/>
        <v>1351.1951743536797</v>
      </c>
      <c r="N46" s="23">
        <f t="shared" si="3"/>
        <v>96.52</v>
      </c>
      <c r="O46" s="23">
        <f t="shared" si="9"/>
        <v>6846.6230160000014</v>
      </c>
      <c r="P46" s="23">
        <f t="shared" si="5"/>
        <v>1671.4005235264924</v>
      </c>
    </row>
    <row r="47" spans="1:16" x14ac:dyDescent="0.35">
      <c r="A47" s="23">
        <v>39</v>
      </c>
      <c r="B47" s="23">
        <v>20</v>
      </c>
      <c r="C47" s="23">
        <v>10</v>
      </c>
      <c r="D47" s="23">
        <v>8</v>
      </c>
      <c r="E47" s="23">
        <v>5</v>
      </c>
      <c r="F47" s="23">
        <f>IF(Calculator!$AF$7=2,B47, IF(Calculator!$AF$7=3,C47,IF(Calculator!$AF$7=4,D47, IF(Calculator!$AF$7=5, E47,0))))</f>
        <v>0</v>
      </c>
      <c r="H47" s="23">
        <f t="shared" si="0"/>
        <v>1194.5934</v>
      </c>
      <c r="I47" s="23">
        <v>18078.572820466299</v>
      </c>
      <c r="J47" s="23">
        <f t="shared" si="1"/>
        <v>39</v>
      </c>
      <c r="K47" s="24">
        <f t="shared" si="6"/>
        <v>1521</v>
      </c>
      <c r="L47" s="23">
        <f t="shared" si="2"/>
        <v>233.22992025679278</v>
      </c>
      <c r="M47" s="23">
        <f t="shared" si="8"/>
        <v>1406.5763031831641</v>
      </c>
      <c r="N47" s="23">
        <f t="shared" si="3"/>
        <v>99.06</v>
      </c>
      <c r="O47" s="23">
        <f t="shared" si="9"/>
        <v>7127.2439940000004</v>
      </c>
      <c r="P47" s="23">
        <f t="shared" si="5"/>
        <v>1679.5543738826937</v>
      </c>
    </row>
    <row r="48" spans="1:16" x14ac:dyDescent="0.35">
      <c r="A48" s="23">
        <v>40</v>
      </c>
      <c r="B48" s="23">
        <v>20</v>
      </c>
      <c r="C48" s="23">
        <v>10</v>
      </c>
      <c r="D48" s="23">
        <v>8</v>
      </c>
      <c r="E48" s="23">
        <v>5</v>
      </c>
      <c r="F48" s="23">
        <f>IF(Calculator!$AF$7=2,B48, IF(Calculator!$AF$7=3,C48,IF(Calculator!$AF$7=4,D48, IF(Calculator!$AF$7=5, E48,0))))</f>
        <v>0</v>
      </c>
      <c r="H48" s="23">
        <f t="shared" si="0"/>
        <v>1256.6399999999999</v>
      </c>
      <c r="I48" s="23">
        <v>18125.585534835336</v>
      </c>
      <c r="J48" s="23">
        <f t="shared" si="1"/>
        <v>40</v>
      </c>
      <c r="K48" s="24">
        <f t="shared" si="6"/>
        <v>1599.9999999999998</v>
      </c>
      <c r="L48" s="23">
        <f t="shared" si="2"/>
        <v>233.83642674003315</v>
      </c>
      <c r="M48" s="23">
        <f t="shared" si="8"/>
        <v>1461.1043635125209</v>
      </c>
      <c r="N48" s="23">
        <f t="shared" si="3"/>
        <v>101.6</v>
      </c>
      <c r="O48" s="23">
        <f t="shared" si="9"/>
        <v>7403.5423999999985</v>
      </c>
      <c r="P48" s="23">
        <f t="shared" si="5"/>
        <v>1683.9219979662289</v>
      </c>
    </row>
    <row r="49" spans="1:16" x14ac:dyDescent="0.35">
      <c r="A49" s="23">
        <v>41</v>
      </c>
      <c r="B49" s="23">
        <v>20</v>
      </c>
      <c r="C49" s="23">
        <v>10</v>
      </c>
      <c r="D49" s="23">
        <v>8</v>
      </c>
      <c r="E49" s="23">
        <v>5</v>
      </c>
      <c r="F49" s="23">
        <f>IF(Calculator!$AF$7=2,B49, IF(Calculator!$AF$7=3,C49,IF(Calculator!$AF$7=4,D49, IF(Calculator!$AF$7=5, E49,0))))</f>
        <v>0</v>
      </c>
      <c r="P49" s="23">
        <f t="shared" si="5"/>
        <v>0</v>
      </c>
    </row>
    <row r="50" spans="1:16" x14ac:dyDescent="0.35">
      <c r="A50" s="23">
        <v>42</v>
      </c>
      <c r="B50" s="23">
        <v>20</v>
      </c>
      <c r="C50" s="23">
        <v>10</v>
      </c>
      <c r="D50" s="23">
        <v>8</v>
      </c>
      <c r="E50" s="23">
        <v>5</v>
      </c>
      <c r="F50" s="23">
        <f>IF(Calculator!$AF$7=2,B50, IF(Calculator!$AF$7=3,C50,IF(Calculator!$AF$7=4,D50, IF(Calculator!$AF$7=5, E50,0))))</f>
        <v>0</v>
      </c>
      <c r="P50" s="23">
        <f t="shared" si="5"/>
        <v>0</v>
      </c>
    </row>
    <row r="51" spans="1:16" x14ac:dyDescent="0.35">
      <c r="A51" s="23">
        <v>43</v>
      </c>
      <c r="B51" s="23">
        <v>20</v>
      </c>
      <c r="C51" s="23">
        <v>10</v>
      </c>
      <c r="D51" s="23">
        <v>8</v>
      </c>
      <c r="E51" s="23">
        <v>5</v>
      </c>
      <c r="F51" s="23">
        <f>IF(Calculator!$AF$7=2,B51, IF(Calculator!$AF$7=3,C51,IF(Calculator!$AF$7=4,D51, IF(Calculator!$AF$7=5, E51,0))))</f>
        <v>0</v>
      </c>
      <c r="P51" s="23">
        <f t="shared" si="5"/>
        <v>0</v>
      </c>
    </row>
    <row r="52" spans="1:16" x14ac:dyDescent="0.35">
      <c r="A52" s="23">
        <v>44</v>
      </c>
      <c r="B52" s="23">
        <v>20</v>
      </c>
      <c r="C52" s="23">
        <v>10</v>
      </c>
      <c r="D52" s="23">
        <v>8</v>
      </c>
      <c r="E52" s="23">
        <v>5</v>
      </c>
      <c r="F52" s="23">
        <f>IF(Calculator!$AF$7=2,B52, IF(Calculator!$AF$7=3,C52,IF(Calculator!$AF$7=4,D52, IF(Calculator!$AF$7=5, E52,0))))</f>
        <v>0</v>
      </c>
      <c r="P52" s="23">
        <f t="shared" si="5"/>
        <v>0</v>
      </c>
    </row>
    <row r="53" spans="1:16" x14ac:dyDescent="0.35">
      <c r="A53" s="23">
        <v>45</v>
      </c>
      <c r="B53" s="23">
        <v>20</v>
      </c>
      <c r="C53" s="23">
        <v>10</v>
      </c>
      <c r="D53" s="23">
        <v>8</v>
      </c>
      <c r="E53" s="23">
        <v>5</v>
      </c>
      <c r="F53" s="23">
        <f>IF(Calculator!$AF$7=2,B53, IF(Calculator!$AF$7=3,C53,IF(Calculator!$AF$7=4,D53, IF(Calculator!$AF$7=5, E53,0))))</f>
        <v>0</v>
      </c>
      <c r="P53" s="23">
        <f t="shared" si="5"/>
        <v>0</v>
      </c>
    </row>
    <row r="54" spans="1:16" x14ac:dyDescent="0.35">
      <c r="A54" s="23">
        <v>46</v>
      </c>
      <c r="B54" s="23">
        <v>20</v>
      </c>
      <c r="C54" s="23">
        <v>10</v>
      </c>
      <c r="D54" s="23">
        <v>8</v>
      </c>
      <c r="E54" s="23">
        <v>5</v>
      </c>
      <c r="F54" s="23">
        <f>IF(Calculator!$AF$7=2,B54, IF(Calculator!$AF$7=3,C54,IF(Calculator!$AF$7=4,D54, IF(Calculator!$AF$7=5, E54,0))))</f>
        <v>0</v>
      </c>
      <c r="P54" s="23">
        <f t="shared" si="5"/>
        <v>0</v>
      </c>
    </row>
    <row r="55" spans="1:16" x14ac:dyDescent="0.35">
      <c r="A55" s="23">
        <v>47</v>
      </c>
      <c r="B55" s="23">
        <v>20</v>
      </c>
      <c r="C55" s="23">
        <v>10</v>
      </c>
      <c r="D55" s="23">
        <v>8</v>
      </c>
      <c r="E55" s="23">
        <v>5</v>
      </c>
      <c r="F55" s="23">
        <f>IF(Calculator!$AF$7=2,B55, IF(Calculator!$AF$7=3,C55,IF(Calculator!$AF$7=4,D55, IF(Calculator!$AF$7=5, E55,0))))</f>
        <v>0</v>
      </c>
      <c r="P55" s="23">
        <f t="shared" si="5"/>
        <v>0</v>
      </c>
    </row>
    <row r="56" spans="1:16" x14ac:dyDescent="0.35">
      <c r="A56" s="23">
        <v>48</v>
      </c>
      <c r="B56" s="23">
        <v>20</v>
      </c>
      <c r="C56" s="23">
        <v>10</v>
      </c>
      <c r="D56" s="23">
        <v>8</v>
      </c>
      <c r="E56" s="23">
        <v>5</v>
      </c>
      <c r="F56" s="23">
        <f>IF(Calculator!$AF$7=2,B56, IF(Calculator!$AF$7=3,C56,IF(Calculator!$AF$7=4,D56, IF(Calculator!$AF$7=5, E56,0))))</f>
        <v>0</v>
      </c>
      <c r="P56" s="23">
        <f t="shared" si="5"/>
        <v>0</v>
      </c>
    </row>
    <row r="57" spans="1:16" x14ac:dyDescent="0.35">
      <c r="A57" s="23">
        <v>49</v>
      </c>
      <c r="B57" s="23">
        <v>20</v>
      </c>
      <c r="C57" s="23">
        <v>10</v>
      </c>
      <c r="D57" s="23">
        <v>8</v>
      </c>
      <c r="E57" s="23">
        <v>5</v>
      </c>
      <c r="F57" s="23">
        <f>IF(Calculator!$AF$7=2,B57, IF(Calculator!$AF$7=3,C57,IF(Calculator!$AF$7=4,D57, IF(Calculator!$AF$7=5, E57,0))))</f>
        <v>0</v>
      </c>
      <c r="P57" s="23">
        <f t="shared" si="5"/>
        <v>0</v>
      </c>
    </row>
    <row r="58" spans="1:16" x14ac:dyDescent="0.35">
      <c r="A58" s="23">
        <v>50</v>
      </c>
      <c r="B58" s="23">
        <v>20</v>
      </c>
      <c r="C58" s="23">
        <v>10</v>
      </c>
      <c r="D58" s="23">
        <v>8</v>
      </c>
      <c r="E58" s="23">
        <v>5</v>
      </c>
      <c r="F58" s="23">
        <f>IF(Calculator!$AF$7=2,B58, IF(Calculator!$AF$7=3,C58,IF(Calculator!$AF$7=4,D58, IF(Calculator!$AF$7=5, E58,0))))</f>
        <v>0</v>
      </c>
      <c r="P58" s="23">
        <f t="shared" si="5"/>
        <v>0</v>
      </c>
    </row>
    <row r="59" spans="1:16" x14ac:dyDescent="0.35">
      <c r="A59" s="23">
        <v>51</v>
      </c>
      <c r="B59" s="23">
        <v>20</v>
      </c>
      <c r="C59" s="23">
        <v>10</v>
      </c>
      <c r="D59" s="23">
        <v>8</v>
      </c>
      <c r="E59" s="23">
        <v>5</v>
      </c>
      <c r="F59" s="23">
        <f>IF(Calculator!$AF$7=2,B59, IF(Calculator!$AF$7=3,C59,IF(Calculator!$AF$7=4,D59, IF(Calculator!$AF$7=5, E59,0))))</f>
        <v>0</v>
      </c>
      <c r="P59" s="23">
        <f t="shared" si="5"/>
        <v>0</v>
      </c>
    </row>
    <row r="60" spans="1:16" x14ac:dyDescent="0.35">
      <c r="A60" s="23">
        <v>52</v>
      </c>
      <c r="B60" s="23">
        <v>20</v>
      </c>
      <c r="C60" s="23">
        <v>10</v>
      </c>
      <c r="D60" s="23">
        <v>8</v>
      </c>
      <c r="E60" s="23">
        <v>5</v>
      </c>
      <c r="F60" s="23">
        <f>IF(Calculator!$AF$7=2,B60, IF(Calculator!$AF$7=3,C60,IF(Calculator!$AF$7=4,D60, IF(Calculator!$AF$7=5, E60,0))))</f>
        <v>0</v>
      </c>
      <c r="P60" s="23">
        <f t="shared" si="5"/>
        <v>0</v>
      </c>
    </row>
    <row r="61" spans="1:16" x14ac:dyDescent="0.35">
      <c r="A61" s="23">
        <v>53</v>
      </c>
      <c r="B61" s="23">
        <v>20</v>
      </c>
      <c r="C61" s="23">
        <v>10</v>
      </c>
      <c r="D61" s="23">
        <v>8</v>
      </c>
      <c r="E61" s="23">
        <v>5</v>
      </c>
      <c r="F61" s="23">
        <f>IF(Calculator!$AF$7=2,B61, IF(Calculator!$AF$7=3,C61,IF(Calculator!$AF$7=4,D61, IF(Calculator!$AF$7=5, E61,0))))</f>
        <v>0</v>
      </c>
      <c r="P61" s="23">
        <f t="shared" si="5"/>
        <v>0</v>
      </c>
    </row>
    <row r="62" spans="1:16" x14ac:dyDescent="0.35">
      <c r="A62" s="23">
        <v>54</v>
      </c>
      <c r="B62" s="23">
        <v>20</v>
      </c>
      <c r="C62" s="23">
        <v>10</v>
      </c>
      <c r="D62" s="23">
        <v>8</v>
      </c>
      <c r="E62" s="23">
        <v>5</v>
      </c>
      <c r="F62" s="23">
        <f>IF(Calculator!$AF$7=2,B62, IF(Calculator!$AF$7=3,C62,IF(Calculator!$AF$7=4,D62, IF(Calculator!$AF$7=5, E62,0))))</f>
        <v>0</v>
      </c>
      <c r="P62" s="23">
        <f t="shared" si="5"/>
        <v>0</v>
      </c>
    </row>
    <row r="63" spans="1:16" x14ac:dyDescent="0.35">
      <c r="A63" s="23">
        <v>55</v>
      </c>
      <c r="B63" s="23">
        <v>20</v>
      </c>
      <c r="C63" s="23">
        <v>10</v>
      </c>
      <c r="D63" s="23">
        <v>8</v>
      </c>
      <c r="E63" s="23">
        <v>5</v>
      </c>
      <c r="F63" s="23">
        <f>IF(Calculator!$AF$7=2,B63, IF(Calculator!$AF$7=3,C63,IF(Calculator!$AF$7=4,D63, IF(Calculator!$AF$7=5, E63,0))))</f>
        <v>0</v>
      </c>
      <c r="P63" s="23">
        <f t="shared" si="5"/>
        <v>0</v>
      </c>
    </row>
    <row r="64" spans="1:16" x14ac:dyDescent="0.35">
      <c r="A64" s="23">
        <v>56</v>
      </c>
      <c r="B64" s="23">
        <v>20</v>
      </c>
      <c r="C64" s="23">
        <v>10</v>
      </c>
      <c r="D64" s="23">
        <v>8</v>
      </c>
      <c r="E64" s="23">
        <v>5</v>
      </c>
      <c r="F64" s="23">
        <f>IF(Calculator!$AF$7=2,B64, IF(Calculator!$AF$7=3,C64,IF(Calculator!$AF$7=4,D64, IF(Calculator!$AF$7=5, E64,0))))</f>
        <v>0</v>
      </c>
      <c r="P64" s="23">
        <f t="shared" si="5"/>
        <v>0</v>
      </c>
    </row>
    <row r="65" spans="1:16" x14ac:dyDescent="0.35">
      <c r="A65" s="23">
        <v>57</v>
      </c>
      <c r="B65" s="23">
        <v>20</v>
      </c>
      <c r="C65" s="23">
        <v>10</v>
      </c>
      <c r="D65" s="23">
        <v>8</v>
      </c>
      <c r="E65" s="23">
        <v>5</v>
      </c>
      <c r="F65" s="23">
        <f>IF(Calculator!$AF$7=2,B65, IF(Calculator!$AF$7=3,C65,IF(Calculator!$AF$7=4,D65, IF(Calculator!$AF$7=5, E65,0))))</f>
        <v>0</v>
      </c>
      <c r="P65" s="23">
        <f t="shared" si="5"/>
        <v>0</v>
      </c>
    </row>
    <row r="66" spans="1:16" x14ac:dyDescent="0.35">
      <c r="A66" s="23">
        <v>58</v>
      </c>
      <c r="B66" s="23">
        <v>20</v>
      </c>
      <c r="C66" s="23">
        <v>10</v>
      </c>
      <c r="D66" s="23">
        <v>8</v>
      </c>
      <c r="E66" s="23">
        <v>5</v>
      </c>
      <c r="F66" s="23">
        <f>IF(Calculator!$AF$7=2,B66, IF(Calculator!$AF$7=3,C66,IF(Calculator!$AF$7=4,D66, IF(Calculator!$AF$7=5, E66,0))))</f>
        <v>0</v>
      </c>
      <c r="P66" s="23">
        <f t="shared" si="5"/>
        <v>0</v>
      </c>
    </row>
    <row r="67" spans="1:16" x14ac:dyDescent="0.35">
      <c r="A67" s="23">
        <v>59</v>
      </c>
      <c r="B67" s="23">
        <v>20</v>
      </c>
      <c r="C67" s="23">
        <v>10</v>
      </c>
      <c r="D67" s="23">
        <v>8</v>
      </c>
      <c r="E67" s="23">
        <v>5</v>
      </c>
      <c r="F67" s="23">
        <f>IF(Calculator!$AF$7=2,B67, IF(Calculator!$AF$7=3,C67,IF(Calculator!$AF$7=4,D67, IF(Calculator!$AF$7=5, E67,0))))</f>
        <v>0</v>
      </c>
      <c r="P67" s="23">
        <f t="shared" si="5"/>
        <v>0</v>
      </c>
    </row>
    <row r="68" spans="1:16" x14ac:dyDescent="0.35">
      <c r="A68" s="23">
        <v>60</v>
      </c>
      <c r="B68" s="23">
        <v>20</v>
      </c>
      <c r="C68" s="23">
        <v>10</v>
      </c>
      <c r="D68" s="23">
        <v>8</v>
      </c>
      <c r="E68" s="23">
        <v>5</v>
      </c>
      <c r="F68" s="23">
        <f>IF(Calculator!$AF$7=2,B68, IF(Calculator!$AF$7=3,C68,IF(Calculator!$AF$7=4,D68, IF(Calculator!$AF$7=5, E68,0))))</f>
        <v>0</v>
      </c>
      <c r="P68" s="23">
        <f t="shared" si="5"/>
        <v>0</v>
      </c>
    </row>
    <row r="69" spans="1:16" x14ac:dyDescent="0.35">
      <c r="A69" s="23">
        <v>61</v>
      </c>
      <c r="B69" s="23">
        <v>20</v>
      </c>
      <c r="C69" s="23">
        <v>10</v>
      </c>
      <c r="D69" s="23">
        <v>8</v>
      </c>
      <c r="E69" s="23">
        <v>5</v>
      </c>
      <c r="F69" s="23">
        <f>IF(Calculator!$AF$7=2,B69, IF(Calculator!$AF$7=3,C69,IF(Calculator!$AF$7=4,D69, IF(Calculator!$AF$7=5, E69,0))))</f>
        <v>0</v>
      </c>
      <c r="P69" s="23">
        <f t="shared" si="5"/>
        <v>0</v>
      </c>
    </row>
    <row r="70" spans="1:16" x14ac:dyDescent="0.35">
      <c r="A70" s="23">
        <v>62</v>
      </c>
      <c r="B70" s="23">
        <v>20</v>
      </c>
      <c r="C70" s="23">
        <v>10</v>
      </c>
      <c r="D70" s="23">
        <v>8</v>
      </c>
      <c r="E70" s="23">
        <v>5</v>
      </c>
      <c r="F70" s="23">
        <f>IF(Calculator!$AF$7=2,B70, IF(Calculator!$AF$7=3,C70,IF(Calculator!$AF$7=4,D70, IF(Calculator!$AF$7=5, E70,0))))</f>
        <v>0</v>
      </c>
      <c r="P70" s="23">
        <f t="shared" si="5"/>
        <v>0</v>
      </c>
    </row>
    <row r="71" spans="1:16" x14ac:dyDescent="0.35">
      <c r="A71" s="23">
        <v>63</v>
      </c>
      <c r="B71" s="23">
        <v>20</v>
      </c>
      <c r="C71" s="23">
        <v>10</v>
      </c>
      <c r="D71" s="23">
        <v>8</v>
      </c>
      <c r="E71" s="23">
        <v>5</v>
      </c>
      <c r="F71" s="23">
        <f>IF(Calculator!$AF$7=2,B71, IF(Calculator!$AF$7=3,C71,IF(Calculator!$AF$7=4,D71, IF(Calculator!$AF$7=5, E71,0))))</f>
        <v>0</v>
      </c>
      <c r="P71" s="23">
        <f t="shared" si="5"/>
        <v>0</v>
      </c>
    </row>
    <row r="72" spans="1:16" x14ac:dyDescent="0.35">
      <c r="A72" s="23">
        <v>64</v>
      </c>
      <c r="B72" s="23">
        <v>20</v>
      </c>
      <c r="C72" s="23">
        <v>10</v>
      </c>
      <c r="D72" s="23">
        <v>8</v>
      </c>
      <c r="E72" s="23">
        <v>5</v>
      </c>
      <c r="F72" s="23">
        <f>IF(Calculator!$AF$7=2,B72, IF(Calculator!$AF$7=3,C72,IF(Calculator!$AF$7=4,D72, IF(Calculator!$AF$7=5, E72,0))))</f>
        <v>0</v>
      </c>
      <c r="P72" s="23">
        <f t="shared" si="5"/>
        <v>0</v>
      </c>
    </row>
    <row r="73" spans="1:16" x14ac:dyDescent="0.35">
      <c r="A73" s="23">
        <v>65</v>
      </c>
      <c r="B73" s="23">
        <v>20</v>
      </c>
      <c r="C73" s="23">
        <v>10</v>
      </c>
      <c r="D73" s="23">
        <v>8</v>
      </c>
      <c r="E73" s="23">
        <v>5</v>
      </c>
      <c r="F73" s="23">
        <f>IF(Calculator!$AF$7=2,B73, IF(Calculator!$AF$7=3,C73,IF(Calculator!$AF$7=4,D73, IF(Calculator!$AF$7=5, E73,0))))</f>
        <v>0</v>
      </c>
      <c r="P73" s="23">
        <f t="shared" si="5"/>
        <v>0</v>
      </c>
    </row>
    <row r="74" spans="1:16" x14ac:dyDescent="0.35">
      <c r="A74" s="23">
        <v>66</v>
      </c>
      <c r="B74" s="23">
        <v>20</v>
      </c>
      <c r="C74" s="23">
        <v>10</v>
      </c>
      <c r="D74" s="23">
        <v>8</v>
      </c>
      <c r="E74" s="23">
        <v>5</v>
      </c>
      <c r="F74" s="23">
        <f>IF(Calculator!$AF$7=2,B74, IF(Calculator!$AF$7=3,C74,IF(Calculator!$AF$7=4,D74, IF(Calculator!$AF$7=5, E74,0))))</f>
        <v>0</v>
      </c>
      <c r="P74" s="23">
        <f t="shared" ref="P74:P108" si="10">I74*0.3048*0.3048</f>
        <v>0</v>
      </c>
    </row>
    <row r="75" spans="1:16" x14ac:dyDescent="0.35">
      <c r="A75" s="23">
        <v>67</v>
      </c>
      <c r="B75" s="23">
        <v>20</v>
      </c>
      <c r="C75" s="23">
        <v>10</v>
      </c>
      <c r="D75" s="23">
        <v>8</v>
      </c>
      <c r="E75" s="23">
        <v>5</v>
      </c>
      <c r="F75" s="23">
        <f>IF(Calculator!$AF$7=2,B75, IF(Calculator!$AF$7=3,C75,IF(Calculator!$AF$7=4,D75, IF(Calculator!$AF$7=5, E75,0))))</f>
        <v>0</v>
      </c>
      <c r="P75" s="23">
        <f t="shared" si="10"/>
        <v>0</v>
      </c>
    </row>
    <row r="76" spans="1:16" x14ac:dyDescent="0.35">
      <c r="A76" s="23">
        <v>68</v>
      </c>
      <c r="B76" s="23">
        <v>20</v>
      </c>
      <c r="C76" s="23">
        <v>10</v>
      </c>
      <c r="D76" s="23">
        <v>8</v>
      </c>
      <c r="E76" s="23">
        <v>5</v>
      </c>
      <c r="F76" s="23">
        <f>IF(Calculator!$AF$7=2,B76, IF(Calculator!$AF$7=3,C76,IF(Calculator!$AF$7=4,D76, IF(Calculator!$AF$7=5, E76,0))))</f>
        <v>0</v>
      </c>
      <c r="P76" s="23">
        <f t="shared" si="10"/>
        <v>0</v>
      </c>
    </row>
    <row r="77" spans="1:16" x14ac:dyDescent="0.35">
      <c r="A77" s="23">
        <v>69</v>
      </c>
      <c r="B77" s="23">
        <v>20</v>
      </c>
      <c r="C77" s="23">
        <v>10</v>
      </c>
      <c r="D77" s="23">
        <v>8</v>
      </c>
      <c r="E77" s="23">
        <v>5</v>
      </c>
      <c r="F77" s="23">
        <f>IF(Calculator!$AF$7=2,B77, IF(Calculator!$AF$7=3,C77,IF(Calculator!$AF$7=4,D77, IF(Calculator!$AF$7=5, E77,0))))</f>
        <v>0</v>
      </c>
      <c r="P77" s="23">
        <f t="shared" si="10"/>
        <v>0</v>
      </c>
    </row>
    <row r="78" spans="1:16" x14ac:dyDescent="0.35">
      <c r="A78" s="23">
        <v>70</v>
      </c>
      <c r="B78" s="23">
        <v>20</v>
      </c>
      <c r="C78" s="23">
        <v>10</v>
      </c>
      <c r="D78" s="23">
        <v>8</v>
      </c>
      <c r="E78" s="23">
        <v>5</v>
      </c>
      <c r="F78" s="23">
        <f>IF(Calculator!$AF$7=2,B78, IF(Calculator!$AF$7=3,C78,IF(Calculator!$AF$7=4,D78, IF(Calculator!$AF$7=5, E78,0))))</f>
        <v>0</v>
      </c>
      <c r="P78" s="23">
        <f t="shared" si="10"/>
        <v>0</v>
      </c>
    </row>
    <row r="79" spans="1:16" x14ac:dyDescent="0.35">
      <c r="A79" s="23">
        <v>71</v>
      </c>
      <c r="B79" s="23">
        <v>20</v>
      </c>
      <c r="C79" s="23">
        <v>10</v>
      </c>
      <c r="D79" s="23">
        <v>8</v>
      </c>
      <c r="E79" s="23">
        <v>5</v>
      </c>
      <c r="F79" s="23">
        <f>IF(Calculator!$AF$7=2,B79, IF(Calculator!$AF$7=3,C79,IF(Calculator!$AF$7=4,D79, IF(Calculator!$AF$7=5, E79,0))))</f>
        <v>0</v>
      </c>
      <c r="P79" s="23">
        <f t="shared" si="10"/>
        <v>0</v>
      </c>
    </row>
    <row r="80" spans="1:16" x14ac:dyDescent="0.35">
      <c r="A80" s="23">
        <v>72</v>
      </c>
      <c r="B80" s="23">
        <v>20</v>
      </c>
      <c r="C80" s="23">
        <v>10</v>
      </c>
      <c r="D80" s="23">
        <v>8</v>
      </c>
      <c r="E80" s="23">
        <v>5</v>
      </c>
      <c r="F80" s="23">
        <f>IF(Calculator!$AF$7=2,B80, IF(Calculator!$AF$7=3,C80,IF(Calculator!$AF$7=4,D80, IF(Calculator!$AF$7=5, E80,0))))</f>
        <v>0</v>
      </c>
      <c r="P80" s="23">
        <f t="shared" si="10"/>
        <v>0</v>
      </c>
    </row>
    <row r="81" spans="1:16" x14ac:dyDescent="0.35">
      <c r="A81" s="23">
        <v>73</v>
      </c>
      <c r="B81" s="23">
        <v>20</v>
      </c>
      <c r="C81" s="23">
        <v>10</v>
      </c>
      <c r="D81" s="23">
        <v>8</v>
      </c>
      <c r="E81" s="23">
        <v>5</v>
      </c>
      <c r="F81" s="23">
        <f>IF(Calculator!$AF$7=2,B81, IF(Calculator!$AF$7=3,C81,IF(Calculator!$AF$7=4,D81, IF(Calculator!$AF$7=5, E81,0))))</f>
        <v>0</v>
      </c>
      <c r="P81" s="23">
        <f t="shared" si="10"/>
        <v>0</v>
      </c>
    </row>
    <row r="82" spans="1:16" x14ac:dyDescent="0.35">
      <c r="A82" s="23">
        <v>74</v>
      </c>
      <c r="B82" s="23">
        <v>20</v>
      </c>
      <c r="C82" s="23">
        <v>10</v>
      </c>
      <c r="D82" s="23">
        <v>8</v>
      </c>
      <c r="E82" s="23">
        <v>5</v>
      </c>
      <c r="F82" s="23">
        <f>IF(Calculator!$AF$7=2,B82, IF(Calculator!$AF$7=3,C82,IF(Calculator!$AF$7=4,D82, IF(Calculator!$AF$7=5, E82,0))))</f>
        <v>0</v>
      </c>
      <c r="P82" s="23">
        <f t="shared" si="10"/>
        <v>0</v>
      </c>
    </row>
    <row r="83" spans="1:16" x14ac:dyDescent="0.35">
      <c r="A83" s="23">
        <v>75</v>
      </c>
      <c r="B83" s="23">
        <v>20</v>
      </c>
      <c r="C83" s="23">
        <v>10</v>
      </c>
      <c r="D83" s="23">
        <v>8</v>
      </c>
      <c r="E83" s="23">
        <v>5</v>
      </c>
      <c r="F83" s="23">
        <f>IF(Calculator!$AF$7=2,B83, IF(Calculator!$AF$7=3,C83,IF(Calculator!$AF$7=4,D83, IF(Calculator!$AF$7=5, E83,0))))</f>
        <v>0</v>
      </c>
      <c r="P83" s="23">
        <f t="shared" si="10"/>
        <v>0</v>
      </c>
    </row>
    <row r="84" spans="1:16" x14ac:dyDescent="0.35">
      <c r="A84" s="23">
        <v>76</v>
      </c>
      <c r="B84" s="23">
        <v>20</v>
      </c>
      <c r="C84" s="23">
        <v>10</v>
      </c>
      <c r="D84" s="23">
        <v>8</v>
      </c>
      <c r="E84" s="23">
        <v>5</v>
      </c>
      <c r="F84" s="23">
        <f>IF(Calculator!$AF$7=2,B84, IF(Calculator!$AF$7=3,C84,IF(Calculator!$AF$7=4,D84, IF(Calculator!$AF$7=5, E84,0))))</f>
        <v>0</v>
      </c>
      <c r="P84" s="23">
        <f t="shared" si="10"/>
        <v>0</v>
      </c>
    </row>
    <row r="85" spans="1:16" x14ac:dyDescent="0.35">
      <c r="A85" s="23">
        <v>77</v>
      </c>
      <c r="B85" s="23">
        <v>20</v>
      </c>
      <c r="C85" s="23">
        <v>10</v>
      </c>
      <c r="D85" s="23">
        <v>8</v>
      </c>
      <c r="E85" s="23">
        <v>5</v>
      </c>
      <c r="F85" s="23">
        <f>IF(Calculator!$AF$7=2,B85, IF(Calculator!$AF$7=3,C85,IF(Calculator!$AF$7=4,D85, IF(Calculator!$AF$7=5, E85,0))))</f>
        <v>0</v>
      </c>
      <c r="P85" s="23">
        <f t="shared" si="10"/>
        <v>0</v>
      </c>
    </row>
    <row r="86" spans="1:16" x14ac:dyDescent="0.35">
      <c r="A86" s="23">
        <v>78</v>
      </c>
      <c r="B86" s="23">
        <v>20</v>
      </c>
      <c r="C86" s="23">
        <v>10</v>
      </c>
      <c r="D86" s="23">
        <v>8</v>
      </c>
      <c r="E86" s="23">
        <v>5</v>
      </c>
      <c r="F86" s="23">
        <f>IF(Calculator!$AF$7=2,B86, IF(Calculator!$AF$7=3,C86,IF(Calculator!$AF$7=4,D86, IF(Calculator!$AF$7=5, E86,0))))</f>
        <v>0</v>
      </c>
      <c r="P86" s="23">
        <f t="shared" si="10"/>
        <v>0</v>
      </c>
    </row>
    <row r="87" spans="1:16" x14ac:dyDescent="0.35">
      <c r="A87" s="23">
        <v>79</v>
      </c>
      <c r="B87" s="23">
        <v>20</v>
      </c>
      <c r="C87" s="23">
        <v>10</v>
      </c>
      <c r="D87" s="23">
        <v>8</v>
      </c>
      <c r="E87" s="23">
        <v>5</v>
      </c>
      <c r="F87" s="23">
        <f>IF(Calculator!$AF$7=2,B87, IF(Calculator!$AF$7=3,C87,IF(Calculator!$AF$7=4,D87, IF(Calculator!$AF$7=5, E87,0))))</f>
        <v>0</v>
      </c>
      <c r="P87" s="23">
        <f t="shared" si="10"/>
        <v>0</v>
      </c>
    </row>
    <row r="88" spans="1:16" x14ac:dyDescent="0.35">
      <c r="A88" s="23">
        <v>80</v>
      </c>
      <c r="B88" s="23">
        <v>20</v>
      </c>
      <c r="C88" s="23">
        <v>10</v>
      </c>
      <c r="D88" s="23">
        <v>8</v>
      </c>
      <c r="E88" s="23">
        <v>5</v>
      </c>
      <c r="F88" s="23">
        <f>IF(Calculator!$AF$7=2,B88, IF(Calculator!$AF$7=3,C88,IF(Calculator!$AF$7=4,D88, IF(Calculator!$AF$7=5, E88,0))))</f>
        <v>0</v>
      </c>
      <c r="P88" s="23">
        <f t="shared" si="10"/>
        <v>0</v>
      </c>
    </row>
    <row r="89" spans="1:16" x14ac:dyDescent="0.35">
      <c r="A89" s="23">
        <v>81</v>
      </c>
      <c r="B89" s="23">
        <v>20</v>
      </c>
      <c r="C89" s="23">
        <v>10</v>
      </c>
      <c r="D89" s="23">
        <v>8</v>
      </c>
      <c r="E89" s="23">
        <v>5</v>
      </c>
      <c r="F89" s="23">
        <f>IF(Calculator!$AF$7=2,B89, IF(Calculator!$AF$7=3,C89,IF(Calculator!$AF$7=4,D89, IF(Calculator!$AF$7=5, E89,0))))</f>
        <v>0</v>
      </c>
      <c r="P89" s="23">
        <f t="shared" si="10"/>
        <v>0</v>
      </c>
    </row>
    <row r="90" spans="1:16" x14ac:dyDescent="0.35">
      <c r="A90" s="23">
        <v>82</v>
      </c>
      <c r="B90" s="23">
        <v>20</v>
      </c>
      <c r="C90" s="23">
        <v>10</v>
      </c>
      <c r="D90" s="23">
        <v>8</v>
      </c>
      <c r="E90" s="23">
        <v>5</v>
      </c>
      <c r="F90" s="23">
        <f>IF(Calculator!$AF$7=2,B90, IF(Calculator!$AF$7=3,C90,IF(Calculator!$AF$7=4,D90, IF(Calculator!$AF$7=5, E90,0))))</f>
        <v>0</v>
      </c>
      <c r="P90" s="23">
        <f t="shared" si="10"/>
        <v>0</v>
      </c>
    </row>
    <row r="91" spans="1:16" x14ac:dyDescent="0.35">
      <c r="A91" s="23">
        <v>83</v>
      </c>
      <c r="B91" s="23">
        <v>20</v>
      </c>
      <c r="C91" s="23">
        <v>10</v>
      </c>
      <c r="D91" s="23">
        <v>8</v>
      </c>
      <c r="E91" s="23">
        <v>5</v>
      </c>
      <c r="F91" s="23">
        <f>IF(Calculator!$AF$7=2,B91, IF(Calculator!$AF$7=3,C91,IF(Calculator!$AF$7=4,D91, IF(Calculator!$AF$7=5, E91,0))))</f>
        <v>0</v>
      </c>
      <c r="P91" s="23">
        <f t="shared" si="10"/>
        <v>0</v>
      </c>
    </row>
    <row r="92" spans="1:16" x14ac:dyDescent="0.35">
      <c r="A92" s="23">
        <v>84</v>
      </c>
      <c r="B92" s="23">
        <v>20</v>
      </c>
      <c r="C92" s="23">
        <v>10</v>
      </c>
      <c r="D92" s="23">
        <v>8</v>
      </c>
      <c r="E92" s="23">
        <v>5</v>
      </c>
      <c r="F92" s="23">
        <f>IF(Calculator!$AF$7=2,B92, IF(Calculator!$AF$7=3,C92,IF(Calculator!$AF$7=4,D92, IF(Calculator!$AF$7=5, E92,0))))</f>
        <v>0</v>
      </c>
      <c r="P92" s="23">
        <f t="shared" si="10"/>
        <v>0</v>
      </c>
    </row>
    <row r="93" spans="1:16" x14ac:dyDescent="0.35">
      <c r="A93" s="23">
        <v>85</v>
      </c>
      <c r="B93" s="23">
        <v>20</v>
      </c>
      <c r="C93" s="23">
        <v>10</v>
      </c>
      <c r="D93" s="23">
        <v>8</v>
      </c>
      <c r="E93" s="23">
        <v>5</v>
      </c>
      <c r="F93" s="23">
        <f>IF(Calculator!$AF$7=2,B93, IF(Calculator!$AF$7=3,C93,IF(Calculator!$AF$7=4,D93, IF(Calculator!$AF$7=5, E93,0))))</f>
        <v>0</v>
      </c>
      <c r="P93" s="23">
        <f t="shared" si="10"/>
        <v>0</v>
      </c>
    </row>
    <row r="94" spans="1:16" x14ac:dyDescent="0.35">
      <c r="A94" s="23">
        <v>86</v>
      </c>
      <c r="B94" s="23">
        <v>20</v>
      </c>
      <c r="C94" s="23">
        <v>10</v>
      </c>
      <c r="D94" s="23">
        <v>8</v>
      </c>
      <c r="E94" s="23">
        <v>5</v>
      </c>
      <c r="F94" s="23">
        <f>IF(Calculator!$AF$7=2,B94, IF(Calculator!$AF$7=3,C94,IF(Calculator!$AF$7=4,D94, IF(Calculator!$AF$7=5, E94,0))))</f>
        <v>0</v>
      </c>
      <c r="P94" s="23">
        <f t="shared" si="10"/>
        <v>0</v>
      </c>
    </row>
    <row r="95" spans="1:16" x14ac:dyDescent="0.35">
      <c r="A95" s="23">
        <v>87</v>
      </c>
      <c r="B95" s="23">
        <v>20</v>
      </c>
      <c r="C95" s="23">
        <v>10</v>
      </c>
      <c r="D95" s="23">
        <v>8</v>
      </c>
      <c r="E95" s="23">
        <v>5</v>
      </c>
      <c r="F95" s="23">
        <f>IF(Calculator!$AF$7=2,B95, IF(Calculator!$AF$7=3,C95,IF(Calculator!$AF$7=4,D95, IF(Calculator!$AF$7=5, E95,0))))</f>
        <v>0</v>
      </c>
      <c r="P95" s="23">
        <f t="shared" si="10"/>
        <v>0</v>
      </c>
    </row>
    <row r="96" spans="1:16" x14ac:dyDescent="0.35">
      <c r="A96" s="23">
        <v>88</v>
      </c>
      <c r="B96" s="23">
        <v>20</v>
      </c>
      <c r="C96" s="23">
        <v>10</v>
      </c>
      <c r="D96" s="23">
        <v>8</v>
      </c>
      <c r="E96" s="23">
        <v>5</v>
      </c>
      <c r="F96" s="23">
        <f>IF(Calculator!$AF$7=2,B96, IF(Calculator!$AF$7=3,C96,IF(Calculator!$AF$7=4,D96, IF(Calculator!$AF$7=5, E96,0))))</f>
        <v>0</v>
      </c>
      <c r="P96" s="23">
        <f t="shared" si="10"/>
        <v>0</v>
      </c>
    </row>
    <row r="97" spans="1:16" x14ac:dyDescent="0.35">
      <c r="A97" s="23">
        <v>89</v>
      </c>
      <c r="B97" s="23">
        <v>20</v>
      </c>
      <c r="C97" s="23">
        <v>10</v>
      </c>
      <c r="D97" s="23">
        <v>8</v>
      </c>
      <c r="E97" s="23">
        <v>5</v>
      </c>
      <c r="F97" s="23">
        <f>IF(Calculator!$AF$7=2,B97, IF(Calculator!$AF$7=3,C97,IF(Calculator!$AF$7=4,D97, IF(Calculator!$AF$7=5, E97,0))))</f>
        <v>0</v>
      </c>
      <c r="P97" s="23">
        <f t="shared" si="10"/>
        <v>0</v>
      </c>
    </row>
    <row r="98" spans="1:16" x14ac:dyDescent="0.35">
      <c r="A98" s="23">
        <v>90</v>
      </c>
      <c r="B98" s="23">
        <v>20</v>
      </c>
      <c r="C98" s="23">
        <v>10</v>
      </c>
      <c r="D98" s="23">
        <v>8</v>
      </c>
      <c r="E98" s="23">
        <v>5</v>
      </c>
      <c r="F98" s="23">
        <f>IF(Calculator!$AF$7=2,B98, IF(Calculator!$AF$7=3,C98,IF(Calculator!$AF$7=4,D98, IF(Calculator!$AF$7=5, E98,0))))</f>
        <v>0</v>
      </c>
      <c r="P98" s="23">
        <f t="shared" si="10"/>
        <v>0</v>
      </c>
    </row>
    <row r="99" spans="1:16" x14ac:dyDescent="0.35">
      <c r="A99" s="23">
        <v>91</v>
      </c>
      <c r="B99" s="23">
        <v>20</v>
      </c>
      <c r="C99" s="23">
        <v>10</v>
      </c>
      <c r="D99" s="23">
        <v>8</v>
      </c>
      <c r="E99" s="23">
        <v>5</v>
      </c>
      <c r="F99" s="23">
        <f>IF(Calculator!$AF$7=2,B99, IF(Calculator!$AF$7=3,C99,IF(Calculator!$AF$7=4,D99, IF(Calculator!$AF$7=5, E99,0))))</f>
        <v>0</v>
      </c>
      <c r="P99" s="23">
        <f t="shared" si="10"/>
        <v>0</v>
      </c>
    </row>
    <row r="100" spans="1:16" x14ac:dyDescent="0.35">
      <c r="A100" s="23">
        <v>92</v>
      </c>
      <c r="B100" s="23">
        <v>20</v>
      </c>
      <c r="C100" s="23">
        <v>10</v>
      </c>
      <c r="D100" s="23">
        <v>8</v>
      </c>
      <c r="E100" s="23">
        <v>5</v>
      </c>
      <c r="F100" s="23">
        <f>IF(Calculator!$AF$7=2,B100, IF(Calculator!$AF$7=3,C100,IF(Calculator!$AF$7=4,D100, IF(Calculator!$AF$7=5, E100,0))))</f>
        <v>0</v>
      </c>
      <c r="P100" s="23">
        <f t="shared" si="10"/>
        <v>0</v>
      </c>
    </row>
    <row r="101" spans="1:16" x14ac:dyDescent="0.35">
      <c r="A101" s="23">
        <v>93</v>
      </c>
      <c r="B101" s="23">
        <v>20</v>
      </c>
      <c r="C101" s="23">
        <v>10</v>
      </c>
      <c r="D101" s="23">
        <v>8</v>
      </c>
      <c r="E101" s="23">
        <v>5</v>
      </c>
      <c r="F101" s="23">
        <f>IF(Calculator!$AF$7=2,B101, IF(Calculator!$AF$7=3,C101,IF(Calculator!$AF$7=4,D101, IF(Calculator!$AF$7=5, E101,0))))</f>
        <v>0</v>
      </c>
      <c r="P101" s="23">
        <f t="shared" si="10"/>
        <v>0</v>
      </c>
    </row>
    <row r="102" spans="1:16" x14ac:dyDescent="0.35">
      <c r="A102" s="23">
        <v>94</v>
      </c>
      <c r="B102" s="23">
        <v>20</v>
      </c>
      <c r="C102" s="23">
        <v>10</v>
      </c>
      <c r="D102" s="23">
        <v>8</v>
      </c>
      <c r="E102" s="23">
        <v>5</v>
      </c>
      <c r="F102" s="23">
        <f>IF(Calculator!$AF$7=2,B102, IF(Calculator!$AF$7=3,C102,IF(Calculator!$AF$7=4,D102, IF(Calculator!$AF$7=5, E102,0))))</f>
        <v>0</v>
      </c>
      <c r="P102" s="23">
        <f t="shared" si="10"/>
        <v>0</v>
      </c>
    </row>
    <row r="103" spans="1:16" x14ac:dyDescent="0.35">
      <c r="A103" s="23">
        <v>95</v>
      </c>
      <c r="B103" s="23">
        <v>20</v>
      </c>
      <c r="C103" s="23">
        <v>10</v>
      </c>
      <c r="D103" s="23">
        <v>8</v>
      </c>
      <c r="E103" s="23">
        <v>5</v>
      </c>
      <c r="F103" s="23">
        <f>IF(Calculator!$AF$7=2,B103, IF(Calculator!$AF$7=3,C103,IF(Calculator!$AF$7=4,D103, IF(Calculator!$AF$7=5, E103,0))))</f>
        <v>0</v>
      </c>
      <c r="P103" s="23">
        <f t="shared" si="10"/>
        <v>0</v>
      </c>
    </row>
    <row r="104" spans="1:16" x14ac:dyDescent="0.35">
      <c r="A104" s="23">
        <v>96</v>
      </c>
      <c r="B104" s="23">
        <v>20</v>
      </c>
      <c r="C104" s="23">
        <v>10</v>
      </c>
      <c r="D104" s="23">
        <v>8</v>
      </c>
      <c r="E104" s="23">
        <v>5</v>
      </c>
      <c r="F104" s="23">
        <f>IF(Calculator!$AF$7=2,B104, IF(Calculator!$AF$7=3,C104,IF(Calculator!$AF$7=4,D104, IF(Calculator!$AF$7=5, E104,0))))</f>
        <v>0</v>
      </c>
      <c r="P104" s="23">
        <f t="shared" si="10"/>
        <v>0</v>
      </c>
    </row>
    <row r="105" spans="1:16" x14ac:dyDescent="0.35">
      <c r="A105" s="23">
        <v>97</v>
      </c>
      <c r="B105" s="23">
        <v>20</v>
      </c>
      <c r="C105" s="23">
        <v>10</v>
      </c>
      <c r="D105" s="23">
        <v>8</v>
      </c>
      <c r="E105" s="23">
        <v>5</v>
      </c>
      <c r="F105" s="23">
        <f>IF(Calculator!$AF$7=2,B105, IF(Calculator!$AF$7=3,C105,IF(Calculator!$AF$7=4,D105, IF(Calculator!$AF$7=5, E105,0))))</f>
        <v>0</v>
      </c>
      <c r="P105" s="23">
        <f t="shared" si="10"/>
        <v>0</v>
      </c>
    </row>
    <row r="106" spans="1:16" x14ac:dyDescent="0.35">
      <c r="A106" s="23">
        <v>98</v>
      </c>
      <c r="B106" s="23">
        <v>20</v>
      </c>
      <c r="C106" s="23">
        <v>10</v>
      </c>
      <c r="D106" s="23">
        <v>8</v>
      </c>
      <c r="E106" s="23">
        <v>5</v>
      </c>
      <c r="F106" s="23">
        <f>IF(Calculator!$AF$7=2,B106, IF(Calculator!$AF$7=3,C106,IF(Calculator!$AF$7=4,D106, IF(Calculator!$AF$7=5, E106,0))))</f>
        <v>0</v>
      </c>
      <c r="P106" s="23">
        <f t="shared" si="10"/>
        <v>0</v>
      </c>
    </row>
    <row r="107" spans="1:16" x14ac:dyDescent="0.35">
      <c r="A107" s="23">
        <v>99</v>
      </c>
      <c r="B107" s="23">
        <v>20</v>
      </c>
      <c r="C107" s="23">
        <v>10</v>
      </c>
      <c r="D107" s="23">
        <v>8</v>
      </c>
      <c r="E107" s="23">
        <v>5</v>
      </c>
      <c r="F107" s="23">
        <f>IF(Calculator!$AF$7=2,B107, IF(Calculator!$AF$7=3,C107,IF(Calculator!$AF$7=4,D107, IF(Calculator!$AF$7=5, E107,0))))</f>
        <v>0</v>
      </c>
      <c r="P107" s="23">
        <f t="shared" si="10"/>
        <v>0</v>
      </c>
    </row>
    <row r="108" spans="1:16" x14ac:dyDescent="0.35">
      <c r="A108" s="23">
        <v>100</v>
      </c>
      <c r="B108" s="23">
        <v>20</v>
      </c>
      <c r="C108" s="23">
        <v>10</v>
      </c>
      <c r="D108" s="23">
        <v>8</v>
      </c>
      <c r="E108" s="23">
        <v>5</v>
      </c>
      <c r="F108" s="23">
        <f>IF(Calculator!$AF$7=2,B108, IF(Calculator!$AF$7=3,C108,IF(Calculator!$AF$7=4,D108, IF(Calculator!$AF$7=5, E108,0))))</f>
        <v>0</v>
      </c>
      <c r="P108" s="23">
        <f t="shared" si="10"/>
        <v>0</v>
      </c>
    </row>
  </sheetData>
  <sheetProtection algorithmName="SHA-512" hashValue="YmC5WO6WARCRVsQRuzlsDeWboViKpIiqMjWPrSfu5vxdIrLG/WpPvXH72AwtiWpdPWoVZ4/XD3HimOT9VcGq/w==" saltValue="daB5ILEO5uStYl38xSNvCA==" spinCount="100000" sheet="1" objects="1" scenarios="1"/>
  <mergeCells count="1"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LAI</vt:lpstr>
      <vt:lpstr>LargeSpecies</vt:lpstr>
      <vt:lpstr>SmallSpecies</vt:lpstr>
      <vt:lpstr>Growth rate</vt:lpstr>
      <vt:lpstr>Introduction</vt:lpstr>
      <vt:lpstr>Instructions</vt:lpstr>
      <vt:lpstr>Calculator</vt:lpstr>
      <vt:lpstr>Years2Death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XXXXX</cp:lastModifiedBy>
  <dcterms:created xsi:type="dcterms:W3CDTF">2013-03-14T17:04:39Z</dcterms:created>
  <dcterms:modified xsi:type="dcterms:W3CDTF">2018-03-20T19:31:43Z</dcterms:modified>
</cp:coreProperties>
</file>